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5" windowWidth="20115" windowHeight="7620"/>
  </bookViews>
  <sheets>
    <sheet name="Variables" sheetId="5" r:id="rId1"/>
    <sheet name="Details" sheetId="1" r:id="rId2"/>
    <sheet name="Results" sheetId="3" r:id="rId3"/>
  </sheets>
  <definedNames>
    <definedName name="_xlnm.Print_Area" localSheetId="1">Details!$A$1:$I$36</definedName>
    <definedName name="_xlnm.Print_Area" localSheetId="2">Results!$A$1:$I$47</definedName>
    <definedName name="_xlnm.Print_Area" localSheetId="0">Variables!$A$1:$G$50</definedName>
  </definedNames>
  <calcPr calcId="145621"/>
</workbook>
</file>

<file path=xl/calcChain.xml><?xml version="1.0" encoding="utf-8"?>
<calcChain xmlns="http://schemas.openxmlformats.org/spreadsheetml/2006/main">
  <c r="D6" i="3" l="1"/>
  <c r="H6" i="3"/>
  <c r="F45" i="5" l="1"/>
  <c r="B35" i="1" l="1"/>
  <c r="B33" i="1"/>
  <c r="C27" i="1"/>
  <c r="C26" i="1"/>
  <c r="B27" i="1"/>
  <c r="B26" i="1"/>
  <c r="C17" i="1"/>
  <c r="C16" i="1"/>
  <c r="C15" i="1"/>
  <c r="C14" i="1"/>
  <c r="C13" i="1"/>
  <c r="B17" i="1"/>
  <c r="B16" i="1"/>
  <c r="B15" i="1"/>
  <c r="B14" i="1"/>
  <c r="B13" i="1"/>
  <c r="C5" i="1"/>
  <c r="D13" i="1" l="1"/>
  <c r="D17" i="1"/>
  <c r="D26" i="1"/>
  <c r="D14" i="1"/>
  <c r="B34" i="1"/>
  <c r="D15" i="1"/>
  <c r="D27" i="1"/>
  <c r="D16" i="1" l="1"/>
  <c r="E16" i="1" s="1"/>
  <c r="E15" i="1"/>
  <c r="E27" i="1"/>
  <c r="E26" i="1"/>
  <c r="B36" i="1"/>
  <c r="F16" i="1" l="1"/>
  <c r="G16" i="1" s="1"/>
  <c r="H16" i="1" s="1"/>
  <c r="F26" i="1"/>
  <c r="G26" i="1" s="1"/>
  <c r="H26" i="1" s="1"/>
  <c r="F27" i="1"/>
  <c r="F15" i="1"/>
  <c r="G15" i="1" s="1"/>
  <c r="H15" i="1" s="1"/>
  <c r="D28" i="1"/>
  <c r="E28" i="1"/>
  <c r="D116" i="3" s="1"/>
  <c r="I15" i="1" l="1"/>
  <c r="I16" i="1"/>
  <c r="G27" i="1"/>
  <c r="H27" i="1" s="1"/>
  <c r="I26" i="1"/>
  <c r="F28" i="1"/>
  <c r="C116" i="3" s="1"/>
  <c r="I27" i="1" l="1"/>
  <c r="I28" i="1" s="1"/>
  <c r="C124" i="3" s="1"/>
  <c r="H28" i="1"/>
  <c r="F116" i="3" s="1"/>
  <c r="G28" i="1"/>
  <c r="E116" i="3" s="1"/>
  <c r="E17" i="1"/>
  <c r="E14" i="1"/>
  <c r="F14" i="1" l="1"/>
  <c r="F17" i="1"/>
  <c r="D18" i="1"/>
  <c r="E13" i="1"/>
  <c r="G17" i="1" l="1"/>
  <c r="H17" i="1" s="1"/>
  <c r="G14" i="1"/>
  <c r="H14" i="1" s="1"/>
  <c r="E18" i="1"/>
  <c r="D115" i="3" s="1"/>
  <c r="F13" i="1"/>
  <c r="G13" i="1" s="1"/>
  <c r="H13" i="1" s="1"/>
  <c r="I17" i="1" l="1"/>
  <c r="I14" i="1"/>
  <c r="I13" i="1"/>
  <c r="G18" i="1"/>
  <c r="E115" i="3" s="1"/>
  <c r="F18" i="1"/>
  <c r="C115" i="3" s="1"/>
  <c r="H18" i="1" l="1"/>
  <c r="F115" i="3" s="1"/>
  <c r="I18" i="1"/>
  <c r="C123" i="3" s="1"/>
  <c r="C117" i="3"/>
  <c r="C119" i="3" s="1"/>
  <c r="D117" i="3" l="1"/>
  <c r="D119" i="3" s="1"/>
  <c r="E117" i="3" l="1"/>
  <c r="E119" i="3" s="1"/>
  <c r="G13" i="3" s="1"/>
  <c r="F117" i="3"/>
</calcChain>
</file>

<file path=xl/sharedStrings.xml><?xml version="1.0" encoding="utf-8"?>
<sst xmlns="http://schemas.openxmlformats.org/spreadsheetml/2006/main" count="102" uniqueCount="72">
  <si>
    <t>Cost Per</t>
  </si>
  <si>
    <t>Gallon</t>
  </si>
  <si>
    <t>Sq. Ft.</t>
  </si>
  <si>
    <t>Per Gallon</t>
  </si>
  <si>
    <t>Estimated Sq. Ft. to be Coated:</t>
  </si>
  <si>
    <t>Competitive Systems</t>
  </si>
  <si>
    <t>Primer</t>
  </si>
  <si>
    <t>Top Coat</t>
  </si>
  <si>
    <t>Rate Per Hour</t>
  </si>
  <si>
    <t>Sq. Ft. Per Hour</t>
  </si>
  <si>
    <t>Total Hours</t>
  </si>
  <si>
    <t>TOTAL LABOR COST</t>
  </si>
  <si>
    <t>1st Coat</t>
  </si>
  <si>
    <t>2nd Coat</t>
  </si>
  <si>
    <t>Labor</t>
  </si>
  <si>
    <t>Total</t>
  </si>
  <si>
    <t>Materials</t>
  </si>
  <si>
    <t>Intermediate Coat 1</t>
  </si>
  <si>
    <t>Intermediate Coat 2</t>
  </si>
  <si>
    <t>Intermediate Coat 3</t>
  </si>
  <si>
    <t>First Coat</t>
  </si>
  <si>
    <t>Labor Questions</t>
  </si>
  <si>
    <t>Total Costs</t>
  </si>
  <si>
    <t>Cost/Sq. Ft.</t>
  </si>
  <si>
    <t>Savings</t>
  </si>
  <si>
    <t>JFB Hart System</t>
  </si>
  <si>
    <t>JFB Hart Coatings, Inc.</t>
  </si>
  <si>
    <t>Labor Costs</t>
  </si>
  <si>
    <t>Industrial Maintenance Return on Investment Analysis</t>
  </si>
  <si>
    <t>JFB Hart Coatings</t>
  </si>
  <si>
    <t>Competitive System</t>
  </si>
  <si>
    <r>
      <t xml:space="preserve">Sq. Ft. / </t>
    </r>
    <r>
      <rPr>
        <b/>
        <u/>
        <sz val="11"/>
        <color theme="1"/>
        <rFont val="Calibri"/>
        <family val="2"/>
        <scheme val="minor"/>
      </rPr>
      <t>Gallon</t>
    </r>
  </si>
  <si>
    <t>Material Questions</t>
  </si>
  <si>
    <t>- What is the labor rate per man hour:</t>
  </si>
  <si>
    <t>Sq. Ft. to be Coated:</t>
  </si>
  <si>
    <t>Industrial Maintenance</t>
  </si>
  <si>
    <t>Return on Investment Calculator</t>
  </si>
  <si>
    <t>- Estimated sq. ft. per man per hour:</t>
  </si>
  <si>
    <t>Total estimated man hours (per coat)</t>
  </si>
  <si>
    <r>
      <rPr>
        <b/>
        <sz val="11"/>
        <color theme="1"/>
        <rFont val="Calibri"/>
        <family val="2"/>
        <scheme val="minor"/>
      </rPr>
      <t>Cost /</t>
    </r>
    <r>
      <rPr>
        <b/>
        <u/>
        <sz val="11"/>
        <color theme="1"/>
        <rFont val="Calibri"/>
        <family val="2"/>
        <scheme val="minor"/>
      </rPr>
      <t xml:space="preserve"> Gallon</t>
    </r>
  </si>
  <si>
    <t xml:space="preserve">Fill in the estimated sq. ft. to be coated along with the cost for the material and sq. ft. coverage per gallon to determine the savings achieved by using JFB Hart Coatings. </t>
  </si>
  <si>
    <t>Intermediate Coat 1 *</t>
  </si>
  <si>
    <t>Intermediate Coat 2 *</t>
  </si>
  <si>
    <t>Intermediate Coat 3 *</t>
  </si>
  <si>
    <t>Second Coat *</t>
  </si>
  <si>
    <t>* If necessary enter data. If not, leave blank.</t>
  </si>
  <si>
    <t>Primer *</t>
  </si>
  <si>
    <t>Competitive Product ---- Material &amp; Labor Costs</t>
  </si>
  <si>
    <t>JFB Hart Coatings ---- Material &amp; Labor Costs</t>
  </si>
  <si>
    <t>Substrate to be Coated:</t>
  </si>
  <si>
    <t>Concrete</t>
  </si>
  <si>
    <t>Wood</t>
  </si>
  <si>
    <t>Aluminum</t>
  </si>
  <si>
    <t>Galvanized</t>
  </si>
  <si>
    <t>Steel</t>
  </si>
  <si>
    <t>Fiberglass</t>
  </si>
  <si>
    <t>Prev. Painted</t>
  </si>
  <si>
    <t>Return on Investment Analysis</t>
  </si>
  <si>
    <t>Top Coat *</t>
  </si>
  <si>
    <t>TOTAL COMPETITIVE PRODUCT COSTS</t>
  </si>
  <si>
    <t>TOTAL</t>
  </si>
  <si>
    <t>COSTS</t>
  </si>
  <si>
    <t>Number of</t>
  </si>
  <si>
    <t>Coats</t>
  </si>
  <si>
    <t>TOTAL JFB HART PRODUCT COSTS</t>
  </si>
  <si>
    <t>COST PER</t>
  </si>
  <si>
    <t>SQ. FT.</t>
  </si>
  <si>
    <t>Details</t>
  </si>
  <si>
    <t>Sq. Ft. to be coated:</t>
  </si>
  <si>
    <t>JFB Hart Systems</t>
  </si>
  <si>
    <t>Number of Coats</t>
  </si>
  <si>
    <t>Cost Comparison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</si>
</sst>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_(&quot;$&quot;* \(#,##0\);_(&quot;$&quot;* &quot;-&quot;_);_(@_)"/>
    <numFmt numFmtId="44" formatCode="_(&quot;$&quot;* #,##0.00_);_(&quot;$&quot;* \(#,##0.00\);_(&quot;$&quot;* &quot;-&quot;??_);_(@_)"/>
    <numFmt numFmtId="164" formatCode="&quot;$&quot;#,##0.00"/>
  </numFmts>
  <fonts count="14" x14ac:knownFonts="1">
    <font>
      <sz val="11"/>
      <color theme="1"/>
      <name val="Calibri"/>
      <family val="2"/>
      <scheme val="minor"/>
    </font>
    <font>
      <b/>
      <sz val="11"/>
      <color theme="1"/>
      <name val="Calibri"/>
      <family val="2"/>
      <scheme val="minor"/>
    </font>
    <font>
      <b/>
      <u/>
      <sz val="11"/>
      <color theme="1"/>
      <name val="Calibri"/>
      <family val="2"/>
      <scheme val="minor"/>
    </font>
    <font>
      <b/>
      <u/>
      <sz val="12"/>
      <color theme="1"/>
      <name val="Calibri"/>
      <family val="2"/>
      <scheme val="minor"/>
    </font>
    <font>
      <b/>
      <u/>
      <sz val="14"/>
      <color theme="1"/>
      <name val="Calibri"/>
      <family val="2"/>
      <scheme val="minor"/>
    </font>
    <font>
      <u val="singleAccounting"/>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i/>
      <sz val="11"/>
      <color theme="1"/>
      <name val="Calibri"/>
      <family val="2"/>
      <scheme val="minor"/>
    </font>
    <font>
      <b/>
      <sz val="12"/>
      <color theme="0"/>
      <name val="Calibri"/>
      <family val="2"/>
      <scheme val="minor"/>
    </font>
    <font>
      <b/>
      <i/>
      <sz val="14"/>
      <color theme="1"/>
      <name val="Calibri"/>
      <family val="2"/>
      <scheme val="minor"/>
    </font>
    <font>
      <b/>
      <i/>
      <sz val="12"/>
      <color theme="1"/>
      <name val="Calibri"/>
      <family val="2"/>
      <scheme val="minor"/>
    </font>
    <font>
      <b/>
      <sz val="2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hair">
        <color indexed="64"/>
      </bottom>
      <diagonal/>
    </border>
    <border>
      <left/>
      <right/>
      <top style="hair">
        <color indexed="64"/>
      </top>
      <bottom style="hair">
        <color indexed="64"/>
      </bottom>
      <diagonal/>
    </border>
  </borders>
  <cellStyleXfs count="1">
    <xf numFmtId="0" fontId="0" fillId="0" borderId="0"/>
  </cellStyleXfs>
  <cellXfs count="115">
    <xf numFmtId="0" fontId="0" fillId="0" borderId="0" xfId="0"/>
    <xf numFmtId="0" fontId="1" fillId="2" borderId="0" xfId="0" applyFont="1" applyFill="1"/>
    <xf numFmtId="0" fontId="0" fillId="2" borderId="0" xfId="0" applyFill="1"/>
    <xf numFmtId="3" fontId="0" fillId="2" borderId="1" xfId="0" applyNumberFormat="1" applyFill="1" applyBorder="1" applyAlignment="1">
      <alignment horizontal="center"/>
    </xf>
    <xf numFmtId="0" fontId="2" fillId="2" borderId="0" xfId="0" applyFont="1" applyFill="1"/>
    <xf numFmtId="0" fontId="0" fillId="2" borderId="5" xfId="0" applyFill="1" applyBorder="1"/>
    <xf numFmtId="0" fontId="1" fillId="2" borderId="11" xfId="0" applyFont="1" applyFill="1" applyBorder="1" applyAlignment="1">
      <alignment horizontal="center"/>
    </xf>
    <xf numFmtId="0" fontId="0" fillId="2" borderId="9" xfId="0" applyFill="1" applyBorder="1"/>
    <xf numFmtId="0" fontId="1" fillId="2" borderId="12" xfId="0" applyFont="1" applyFill="1" applyBorder="1" applyAlignment="1">
      <alignment horizontal="center"/>
    </xf>
    <xf numFmtId="0" fontId="1" fillId="2" borderId="1" xfId="0" applyFont="1" applyFill="1" applyBorder="1" applyAlignment="1">
      <alignment horizontal="center"/>
    </xf>
    <xf numFmtId="0" fontId="1" fillId="2" borderId="10" xfId="0" applyFont="1" applyFill="1" applyBorder="1" applyAlignment="1">
      <alignment horizontal="right"/>
    </xf>
    <xf numFmtId="0" fontId="0" fillId="2" borderId="4" xfId="0" applyFill="1" applyBorder="1"/>
    <xf numFmtId="0" fontId="0" fillId="2" borderId="4" xfId="0" applyFill="1" applyBorder="1" applyAlignment="1">
      <alignment horizontal="center"/>
    </xf>
    <xf numFmtId="164" fontId="0" fillId="2" borderId="4" xfId="0" applyNumberFormat="1" applyFill="1" applyBorder="1" applyAlignment="1">
      <alignment horizontal="right"/>
    </xf>
    <xf numFmtId="0" fontId="0" fillId="2" borderId="13" xfId="0" applyFill="1" applyBorder="1"/>
    <xf numFmtId="0" fontId="1" fillId="2" borderId="9" xfId="0" applyFont="1" applyFill="1" applyBorder="1" applyAlignment="1">
      <alignment horizontal="right"/>
    </xf>
    <xf numFmtId="0" fontId="4" fillId="2" borderId="0" xfId="0" applyFont="1" applyFill="1"/>
    <xf numFmtId="0" fontId="1" fillId="2" borderId="0" xfId="0" applyFont="1" applyFill="1" applyBorder="1" applyAlignment="1">
      <alignment horizontal="center"/>
    </xf>
    <xf numFmtId="164" fontId="1" fillId="2" borderId="0" xfId="0" applyNumberFormat="1" applyFont="1" applyFill="1" applyBorder="1" applyAlignment="1">
      <alignment horizontal="center"/>
    </xf>
    <xf numFmtId="164" fontId="1" fillId="2" borderId="0" xfId="0" applyNumberFormat="1" applyFont="1" applyFill="1" applyBorder="1"/>
    <xf numFmtId="3" fontId="0" fillId="2" borderId="0" xfId="0" applyNumberFormat="1" applyFill="1" applyBorder="1" applyAlignment="1">
      <alignment horizontal="center"/>
    </xf>
    <xf numFmtId="0" fontId="0" fillId="2" borderId="3" xfId="0" applyFill="1" applyBorder="1"/>
    <xf numFmtId="0" fontId="0" fillId="2" borderId="6" xfId="0" applyFill="1" applyBorder="1"/>
    <xf numFmtId="0" fontId="0" fillId="2" borderId="7" xfId="0" applyFill="1" applyBorder="1"/>
    <xf numFmtId="0" fontId="0" fillId="2" borderId="0" xfId="0" applyFill="1" applyBorder="1"/>
    <xf numFmtId="0" fontId="2" fillId="2" borderId="0" xfId="0" applyFont="1" applyFill="1" applyBorder="1" applyAlignment="1">
      <alignment horizontal="right"/>
    </xf>
    <xf numFmtId="0" fontId="1" fillId="2" borderId="0" xfId="0" applyFont="1" applyFill="1" applyBorder="1" applyAlignment="1">
      <alignment horizontal="center" wrapText="1"/>
    </xf>
    <xf numFmtId="0" fontId="0" fillId="2" borderId="8" xfId="0" applyFill="1" applyBorder="1"/>
    <xf numFmtId="0" fontId="2" fillId="2" borderId="0" xfId="0" applyFont="1" applyFill="1" applyBorder="1"/>
    <xf numFmtId="0" fontId="0" fillId="2" borderId="0" xfId="0" applyFill="1" applyBorder="1" applyAlignment="1">
      <alignment horizontal="center"/>
    </xf>
    <xf numFmtId="0" fontId="0" fillId="2" borderId="0" xfId="0" applyFill="1" applyBorder="1" applyAlignment="1">
      <alignment horizontal="center" wrapText="1"/>
    </xf>
    <xf numFmtId="164" fontId="0" fillId="2" borderId="0" xfId="0" applyNumberFormat="1" applyFill="1" applyBorder="1" applyAlignment="1">
      <alignment horizontal="right"/>
    </xf>
    <xf numFmtId="164" fontId="0" fillId="2" borderId="0" xfId="0" applyNumberFormat="1" applyFill="1" applyBorder="1" applyAlignment="1">
      <alignment horizontal="center"/>
    </xf>
    <xf numFmtId="0" fontId="0" fillId="2" borderId="1" xfId="0" applyFill="1" applyBorder="1"/>
    <xf numFmtId="0" fontId="0" fillId="2" borderId="10" xfId="0" applyFill="1" applyBorder="1"/>
    <xf numFmtId="0" fontId="0" fillId="2" borderId="0" xfId="0" quotePrefix="1" applyFill="1" applyBorder="1"/>
    <xf numFmtId="0" fontId="8" fillId="2" borderId="14" xfId="0" applyFont="1" applyFill="1" applyBorder="1" applyAlignment="1">
      <alignment vertical="center"/>
    </xf>
    <xf numFmtId="0" fontId="2" fillId="2" borderId="0" xfId="0" applyFont="1" applyFill="1" applyBorder="1" applyAlignment="1">
      <alignment horizontal="center" wrapText="1"/>
    </xf>
    <xf numFmtId="0" fontId="1" fillId="2" borderId="0" xfId="0" applyFont="1" applyFill="1" applyAlignment="1">
      <alignment horizontal="center"/>
    </xf>
    <xf numFmtId="0" fontId="6" fillId="2" borderId="0" xfId="0" applyFont="1" applyFill="1" applyBorder="1" applyAlignment="1">
      <alignment horizontal="center" vertical="center"/>
    </xf>
    <xf numFmtId="0" fontId="8" fillId="2" borderId="0" xfId="0" applyFont="1" applyFill="1" applyBorder="1" applyAlignment="1">
      <alignment vertical="center"/>
    </xf>
    <xf numFmtId="3" fontId="0" fillId="2" borderId="7" xfId="0" applyNumberFormat="1" applyFill="1" applyBorder="1" applyAlignment="1">
      <alignment horizontal="center"/>
    </xf>
    <xf numFmtId="164" fontId="0" fillId="2" borderId="7" xfId="0" applyNumberFormat="1" applyFill="1" applyBorder="1" applyAlignment="1">
      <alignment horizontal="center"/>
    </xf>
    <xf numFmtId="164" fontId="1" fillId="2" borderId="7" xfId="0" applyNumberFormat="1" applyFont="1" applyFill="1" applyBorder="1" applyAlignment="1">
      <alignment horizontal="center"/>
    </xf>
    <xf numFmtId="0" fontId="1" fillId="2" borderId="12" xfId="0" applyFont="1" applyFill="1" applyBorder="1" applyAlignment="1">
      <alignment horizontal="right"/>
    </xf>
    <xf numFmtId="0" fontId="1" fillId="2" borderId="11" xfId="0" applyFont="1" applyFill="1" applyBorder="1" applyAlignment="1">
      <alignment horizontal="right"/>
    </xf>
    <xf numFmtId="0" fontId="0" fillId="2" borderId="0" xfId="0" applyFont="1" applyFill="1" applyBorder="1"/>
    <xf numFmtId="0" fontId="0" fillId="2" borderId="0" xfId="0" applyFont="1" applyFill="1"/>
    <xf numFmtId="0" fontId="0" fillId="2" borderId="0" xfId="0" applyFont="1" applyFill="1" applyBorder="1" applyAlignment="1">
      <alignment vertical="center"/>
    </xf>
    <xf numFmtId="44" fontId="0" fillId="2" borderId="0" xfId="0" applyNumberFormat="1" applyFont="1" applyFill="1" applyBorder="1" applyAlignment="1">
      <alignment vertical="center"/>
    </xf>
    <xf numFmtId="0" fontId="8" fillId="2" borderId="0" xfId="0" applyFont="1" applyFill="1"/>
    <xf numFmtId="0" fontId="8" fillId="2" borderId="0" xfId="0" applyFont="1" applyFill="1" applyBorder="1"/>
    <xf numFmtId="42" fontId="0" fillId="2" borderId="0" xfId="0" applyNumberFormat="1" applyFont="1" applyFill="1"/>
    <xf numFmtId="44" fontId="0" fillId="2" borderId="0" xfId="0" applyNumberFormat="1" applyFont="1" applyFill="1"/>
    <xf numFmtId="42" fontId="5" fillId="2" borderId="0" xfId="0" applyNumberFormat="1" applyFont="1" applyFill="1"/>
    <xf numFmtId="44" fontId="5" fillId="2" borderId="0" xfId="0" applyNumberFormat="1" applyFont="1" applyFill="1"/>
    <xf numFmtId="9" fontId="0" fillId="2" borderId="0" xfId="0" applyNumberFormat="1" applyFont="1" applyFill="1"/>
    <xf numFmtId="0" fontId="2" fillId="2" borderId="0" xfId="0" applyFont="1" applyFill="1" applyAlignment="1">
      <alignment horizontal="center"/>
    </xf>
    <xf numFmtId="44" fontId="1" fillId="2" borderId="0" xfId="0" applyNumberFormat="1" applyFont="1" applyFill="1"/>
    <xf numFmtId="42" fontId="1" fillId="2" borderId="0" xfId="0" applyNumberFormat="1" applyFont="1" applyFill="1"/>
    <xf numFmtId="0" fontId="1" fillId="2" borderId="0" xfId="0" applyFont="1" applyFill="1" applyBorder="1" applyAlignment="1">
      <alignment vertical="center"/>
    </xf>
    <xf numFmtId="0" fontId="11"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9" fontId="13" fillId="2" borderId="0" xfId="0" applyNumberFormat="1" applyFont="1" applyFill="1" applyAlignment="1"/>
    <xf numFmtId="0" fontId="13" fillId="2" borderId="0" xfId="0" applyFont="1" applyFill="1" applyAlignment="1"/>
    <xf numFmtId="0" fontId="13" fillId="2" borderId="0" xfId="0" applyFont="1" applyFill="1" applyAlignment="1">
      <alignment vertical="top"/>
    </xf>
    <xf numFmtId="164" fontId="0" fillId="2" borderId="16" xfId="0" applyNumberFormat="1" applyFill="1" applyBorder="1" applyAlignment="1" applyProtection="1">
      <alignment horizontal="center"/>
      <protection locked="0"/>
    </xf>
    <xf numFmtId="0" fontId="0" fillId="2" borderId="16" xfId="0" applyFill="1" applyBorder="1" applyAlignment="1" applyProtection="1">
      <alignment horizontal="center"/>
      <protection locked="0"/>
    </xf>
    <xf numFmtId="3" fontId="0" fillId="2" borderId="16" xfId="0" applyNumberFormat="1" applyFill="1" applyBorder="1" applyAlignment="1" applyProtection="1">
      <alignment horizontal="center"/>
      <protection locked="0"/>
    </xf>
    <xf numFmtId="0" fontId="6" fillId="2" borderId="2" xfId="0" applyFont="1" applyFill="1" applyBorder="1" applyAlignment="1">
      <alignment horizontal="center" vertical="center"/>
    </xf>
    <xf numFmtId="0" fontId="7" fillId="2" borderId="0" xfId="0" applyFont="1" applyFill="1" applyBorder="1" applyAlignment="1">
      <alignment horizontal="center" vertical="center" wrapText="1"/>
    </xf>
    <xf numFmtId="0" fontId="1" fillId="2" borderId="4" xfId="0" applyFont="1" applyFill="1" applyBorder="1" applyAlignment="1">
      <alignment horizontal="center"/>
    </xf>
    <xf numFmtId="0" fontId="1" fillId="2" borderId="15" xfId="0" applyFont="1" applyFill="1" applyBorder="1" applyAlignment="1">
      <alignment horizontal="center"/>
    </xf>
    <xf numFmtId="0" fontId="1" fillId="2" borderId="8" xfId="0" applyFont="1" applyFill="1" applyBorder="1" applyAlignment="1">
      <alignment horizontal="right"/>
    </xf>
    <xf numFmtId="0" fontId="1" fillId="2" borderId="15" xfId="0" applyFont="1" applyFill="1" applyBorder="1" applyAlignment="1">
      <alignment horizontal="right"/>
    </xf>
    <xf numFmtId="44" fontId="0" fillId="2" borderId="4" xfId="0" applyNumberFormat="1" applyFill="1" applyBorder="1" applyAlignment="1">
      <alignment horizontal="center"/>
    </xf>
    <xf numFmtId="44" fontId="0" fillId="2" borderId="4" xfId="0" applyNumberFormat="1" applyFill="1" applyBorder="1" applyAlignment="1">
      <alignment horizontal="right"/>
    </xf>
    <xf numFmtId="44" fontId="0" fillId="2" borderId="4" xfId="0" applyNumberFormat="1" applyFill="1" applyBorder="1"/>
    <xf numFmtId="44" fontId="1" fillId="2" borderId="4" xfId="0" applyNumberFormat="1" applyFont="1" applyFill="1" applyBorder="1" applyAlignment="1">
      <alignment horizontal="center"/>
    </xf>
    <xf numFmtId="44" fontId="1" fillId="2" borderId="4" xfId="0" applyNumberFormat="1" applyFont="1" applyFill="1" applyBorder="1"/>
    <xf numFmtId="44" fontId="1" fillId="2" borderId="4" xfId="0" applyNumberFormat="1" applyFont="1" applyFill="1" applyBorder="1" applyAlignment="1">
      <alignment horizontal="right"/>
    </xf>
    <xf numFmtId="44" fontId="1" fillId="2" borderId="14" xfId="0" applyNumberFormat="1" applyFont="1" applyFill="1" applyBorder="1" applyAlignment="1">
      <alignment horizontal="right"/>
    </xf>
    <xf numFmtId="37" fontId="0" fillId="2" borderId="4" xfId="0" applyNumberFormat="1" applyFill="1" applyBorder="1" applyAlignment="1">
      <alignment horizontal="center"/>
    </xf>
    <xf numFmtId="3" fontId="0" fillId="2" borderId="11" xfId="0" applyNumberFormat="1" applyFill="1" applyBorder="1" applyAlignment="1">
      <alignment horizontal="right"/>
    </xf>
    <xf numFmtId="0" fontId="0" fillId="2" borderId="4" xfId="0" applyFill="1" applyBorder="1" applyAlignment="1">
      <alignment horizontal="right"/>
    </xf>
    <xf numFmtId="164" fontId="1" fillId="2" borderId="12" xfId="0" applyNumberFormat="1" applyFont="1" applyFill="1" applyBorder="1" applyAlignment="1">
      <alignment horizontal="right"/>
    </xf>
    <xf numFmtId="3" fontId="8" fillId="2" borderId="1" xfId="0" applyNumberFormat="1" applyFont="1" applyFill="1" applyBorder="1" applyAlignment="1">
      <alignment horizontal="center" vertical="center" wrapText="1"/>
    </xf>
    <xf numFmtId="0" fontId="0" fillId="2" borderId="0" xfId="0" applyFont="1" applyFill="1" applyAlignment="1">
      <alignment horizontal="center"/>
    </xf>
    <xf numFmtId="3" fontId="0" fillId="2" borderId="16" xfId="0" applyNumberFormat="1" applyFont="1" applyFill="1" applyBorder="1" applyAlignment="1" applyProtection="1">
      <alignment horizontal="center"/>
      <protection locked="0"/>
    </xf>
    <xf numFmtId="0" fontId="6" fillId="2" borderId="0" xfId="0" applyFont="1" applyFill="1" applyAlignment="1">
      <alignment horizontal="center"/>
    </xf>
    <xf numFmtId="0" fontId="9" fillId="2" borderId="0" xfId="0" applyFont="1" applyFill="1" applyAlignment="1">
      <alignment horizontal="center" vertical="center" wrapText="1"/>
    </xf>
    <xf numFmtId="0" fontId="0" fillId="2" borderId="7" xfId="0" applyFill="1" applyBorder="1" applyAlignment="1">
      <alignment horizontal="center"/>
    </xf>
    <xf numFmtId="0" fontId="0" fillId="2" borderId="0" xfId="0" applyFill="1" applyBorder="1" applyAlignment="1">
      <alignment horizontal="center"/>
    </xf>
    <xf numFmtId="0" fontId="0" fillId="2" borderId="8" xfId="0" applyFill="1" applyBorder="1" applyAlignment="1">
      <alignment horizontal="center"/>
    </xf>
    <xf numFmtId="3" fontId="0" fillId="2" borderId="17" xfId="0" applyNumberFormat="1" applyFill="1" applyBorder="1" applyAlignment="1" applyProtection="1">
      <alignment horizontal="center"/>
      <protection locked="0"/>
    </xf>
    <xf numFmtId="0" fontId="10" fillId="3" borderId="13"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14"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2" xfId="0" applyFont="1" applyFill="1" applyBorder="1" applyAlignment="1">
      <alignment horizontal="center" vertical="center"/>
    </xf>
    <xf numFmtId="0" fontId="1" fillId="2" borderId="13" xfId="0" applyFont="1" applyFill="1" applyBorder="1" applyAlignment="1">
      <alignment horizontal="center"/>
    </xf>
    <xf numFmtId="0" fontId="1" fillId="2" borderId="2" xfId="0" applyFont="1" applyFill="1" applyBorder="1" applyAlignment="1">
      <alignment horizontal="center"/>
    </xf>
    <xf numFmtId="0" fontId="1" fillId="2" borderId="14" xfId="0" applyFont="1" applyFill="1" applyBorder="1" applyAlignment="1">
      <alignment horizontal="center"/>
    </xf>
    <xf numFmtId="0" fontId="1" fillId="2" borderId="5" xfId="0" applyFont="1" applyFill="1" applyBorder="1" applyAlignment="1">
      <alignment horizontal="center"/>
    </xf>
    <xf numFmtId="0" fontId="1" fillId="2" borderId="3" xfId="0" applyFont="1" applyFill="1" applyBorder="1" applyAlignment="1">
      <alignment horizontal="center"/>
    </xf>
    <xf numFmtId="0" fontId="1" fillId="2" borderId="6" xfId="0" applyFont="1" applyFill="1" applyBorder="1" applyAlignment="1">
      <alignment horizontal="center"/>
    </xf>
    <xf numFmtId="0" fontId="7" fillId="2" borderId="0" xfId="0" applyFont="1" applyFill="1" applyAlignment="1">
      <alignment horizontal="center"/>
    </xf>
    <xf numFmtId="0" fontId="7" fillId="2" borderId="0" xfId="0" applyFont="1" applyFill="1" applyBorder="1" applyAlignment="1">
      <alignment horizontal="center"/>
    </xf>
    <xf numFmtId="0" fontId="12" fillId="2" borderId="0" xfId="0" applyFont="1" applyFill="1" applyBorder="1" applyAlignment="1">
      <alignment horizontal="center"/>
    </xf>
    <xf numFmtId="0" fontId="3" fillId="2" borderId="0" xfId="0" applyFont="1" applyFill="1" applyBorder="1" applyAlignment="1">
      <alignment horizontal="center"/>
    </xf>
    <xf numFmtId="0" fontId="7" fillId="2" borderId="0" xfId="0" applyFont="1" applyFill="1" applyBorder="1" applyAlignment="1">
      <alignment horizontal="center" vertical="center" wrapText="1"/>
    </xf>
    <xf numFmtId="0" fontId="8" fillId="2" borderId="0" xfId="0" applyFont="1" applyFill="1" applyBorder="1" applyAlignment="1">
      <alignment horizontal="center" vertical="center"/>
    </xf>
    <xf numFmtId="0" fontId="0" fillId="2" borderId="0" xfId="0" applyFont="1" applyFill="1" applyAlignment="1">
      <alignment horizontal="center"/>
    </xf>
    <xf numFmtId="9" fontId="13" fillId="2" borderId="0" xfId="0" applyNumberFormat="1" applyFont="1" applyFill="1" applyAlignment="1">
      <alignment horizontal="center"/>
    </xf>
    <xf numFmtId="0" fontId="13" fillId="2" borderId="0" xfId="0" applyFont="1" applyFill="1" applyAlignment="1">
      <alignment horizontal="center" vertical="top"/>
    </xf>
  </cellXfs>
  <cellStyles count="1">
    <cellStyle name="Normal" xfId="0" builtinId="0"/>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6189129483814524"/>
          <c:y val="5.1400554097404488E-2"/>
          <c:w val="0.79615069991251097"/>
          <c:h val="0.70421256068111515"/>
        </c:manualLayout>
      </c:layout>
      <c:bar3DChart>
        <c:barDir val="col"/>
        <c:grouping val="clustered"/>
        <c:varyColors val="0"/>
        <c:ser>
          <c:idx val="0"/>
          <c:order val="0"/>
          <c:tx>
            <c:strRef>
              <c:f>Results!$A$115:$B$115</c:f>
              <c:strCache>
                <c:ptCount val="1"/>
                <c:pt idx="0">
                  <c:v>Competitive Systems</c:v>
                </c:pt>
              </c:strCache>
            </c:strRef>
          </c:tx>
          <c:spPr>
            <a:solidFill>
              <a:schemeClr val="accent6">
                <a:lumMod val="40000"/>
                <a:lumOff val="60000"/>
              </a:schemeClr>
            </a:solidFill>
          </c:spPr>
          <c:invertIfNegative val="0"/>
          <c:dLbls>
            <c:showLegendKey val="0"/>
            <c:showVal val="1"/>
            <c:showCatName val="0"/>
            <c:showSerName val="0"/>
            <c:showPercent val="0"/>
            <c:showBubbleSize val="0"/>
            <c:showLeaderLines val="0"/>
          </c:dLbls>
          <c:cat>
            <c:strRef>
              <c:f>Results!$C$114:$E$114</c:f>
              <c:strCache>
                <c:ptCount val="3"/>
                <c:pt idx="0">
                  <c:v>Labor</c:v>
                </c:pt>
                <c:pt idx="1">
                  <c:v>Materials</c:v>
                </c:pt>
                <c:pt idx="2">
                  <c:v>Total Costs</c:v>
                </c:pt>
              </c:strCache>
            </c:strRef>
          </c:cat>
          <c:val>
            <c:numRef>
              <c:f>Results!$C$115:$E$115</c:f>
              <c:numCache>
                <c:formatCode>_("$"* #,##0_);_("$"* \(#,##0\);_("$"* "-"_);_(@_)</c:formatCode>
                <c:ptCount val="3"/>
                <c:pt idx="0">
                  <c:v>75000</c:v>
                </c:pt>
                <c:pt idx="1">
                  <c:v>297142.85714285716</c:v>
                </c:pt>
                <c:pt idx="2">
                  <c:v>372142.85714285716</c:v>
                </c:pt>
              </c:numCache>
            </c:numRef>
          </c:val>
        </c:ser>
        <c:ser>
          <c:idx val="1"/>
          <c:order val="1"/>
          <c:tx>
            <c:strRef>
              <c:f>Results!$A$116:$B$116</c:f>
              <c:strCache>
                <c:ptCount val="1"/>
                <c:pt idx="0">
                  <c:v>JFB Hart System</c:v>
                </c:pt>
              </c:strCache>
            </c:strRef>
          </c:tx>
          <c:spPr>
            <a:solidFill>
              <a:schemeClr val="tx2">
                <a:lumMod val="40000"/>
                <a:lumOff val="60000"/>
              </a:schemeClr>
            </a:solidFill>
          </c:spPr>
          <c:invertIfNegative val="0"/>
          <c:dLbls>
            <c:showLegendKey val="0"/>
            <c:showVal val="1"/>
            <c:showCatName val="0"/>
            <c:showSerName val="0"/>
            <c:showPercent val="0"/>
            <c:showBubbleSize val="0"/>
            <c:showLeaderLines val="0"/>
          </c:dLbls>
          <c:cat>
            <c:strRef>
              <c:f>Results!$C$114:$E$114</c:f>
              <c:strCache>
                <c:ptCount val="3"/>
                <c:pt idx="0">
                  <c:v>Labor</c:v>
                </c:pt>
                <c:pt idx="1">
                  <c:v>Materials</c:v>
                </c:pt>
                <c:pt idx="2">
                  <c:v>Total Costs</c:v>
                </c:pt>
              </c:strCache>
            </c:strRef>
          </c:cat>
          <c:val>
            <c:numRef>
              <c:f>Results!$C$116:$E$116</c:f>
              <c:numCache>
                <c:formatCode>_("$"* #,##0_);_("$"* \(#,##0\);_("$"* "-"_);_(@_)</c:formatCode>
                <c:ptCount val="3"/>
                <c:pt idx="0">
                  <c:v>25000</c:v>
                </c:pt>
                <c:pt idx="1">
                  <c:v>225000</c:v>
                </c:pt>
                <c:pt idx="2">
                  <c:v>250000</c:v>
                </c:pt>
              </c:numCache>
            </c:numRef>
          </c:val>
        </c:ser>
        <c:dLbls>
          <c:showLegendKey val="0"/>
          <c:showVal val="0"/>
          <c:showCatName val="0"/>
          <c:showSerName val="0"/>
          <c:showPercent val="0"/>
          <c:showBubbleSize val="0"/>
        </c:dLbls>
        <c:gapWidth val="150"/>
        <c:shape val="box"/>
        <c:axId val="164494720"/>
        <c:axId val="164758656"/>
        <c:axId val="0"/>
      </c:bar3DChart>
      <c:catAx>
        <c:axId val="164494720"/>
        <c:scaling>
          <c:orientation val="minMax"/>
        </c:scaling>
        <c:delete val="0"/>
        <c:axPos val="b"/>
        <c:majorTickMark val="out"/>
        <c:minorTickMark val="none"/>
        <c:tickLblPos val="nextTo"/>
        <c:crossAx val="164758656"/>
        <c:crosses val="autoZero"/>
        <c:auto val="1"/>
        <c:lblAlgn val="ctr"/>
        <c:lblOffset val="100"/>
        <c:noMultiLvlLbl val="0"/>
      </c:catAx>
      <c:valAx>
        <c:axId val="164758656"/>
        <c:scaling>
          <c:orientation val="minMax"/>
        </c:scaling>
        <c:delete val="0"/>
        <c:axPos val="l"/>
        <c:majorGridlines/>
        <c:numFmt formatCode="_(&quot;$&quot;* #,##0_);_(&quot;$&quot;* \(#,##0\);_(&quot;$&quot;* &quot;-&quot;_);_(@_)" sourceLinked="1"/>
        <c:majorTickMark val="out"/>
        <c:minorTickMark val="none"/>
        <c:tickLblPos val="nextTo"/>
        <c:crossAx val="164494720"/>
        <c:crosses val="autoZero"/>
        <c:crossBetween val="between"/>
      </c:valAx>
    </c:plotArea>
    <c:legend>
      <c:legendPos val="r"/>
      <c:layout>
        <c:manualLayout>
          <c:xMode val="edge"/>
          <c:yMode val="edge"/>
          <c:x val="7.0181998855081376E-2"/>
          <c:y val="0.86005711615693414"/>
          <c:w val="0.8603737187172591"/>
          <c:h val="8.4987313978558951E-2"/>
        </c:manualLayout>
      </c:layout>
      <c:overlay val="0"/>
      <c:txPr>
        <a:bodyPr/>
        <a:lstStyle/>
        <a:p>
          <a:pPr>
            <a:defRPr sz="12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7.9002405949256338E-2"/>
          <c:y val="4.1758412942199771E-2"/>
          <c:w val="0.87983314585676786"/>
          <c:h val="0.77842695664331119"/>
        </c:manualLayout>
      </c:layout>
      <c:bar3DChart>
        <c:barDir val="col"/>
        <c:grouping val="clustered"/>
        <c:varyColors val="0"/>
        <c:ser>
          <c:idx val="0"/>
          <c:order val="0"/>
          <c:tx>
            <c:strRef>
              <c:f>Results!$A$123:$B$123</c:f>
              <c:strCache>
                <c:ptCount val="1"/>
                <c:pt idx="0">
                  <c:v>Competitive Systems</c:v>
                </c:pt>
              </c:strCache>
            </c:strRef>
          </c:tx>
          <c:spPr>
            <a:solidFill>
              <a:schemeClr val="accent6">
                <a:lumMod val="40000"/>
                <a:lumOff val="60000"/>
              </a:schemeClr>
            </a:solidFill>
          </c:spPr>
          <c:invertIfNegative val="0"/>
          <c:dLbls>
            <c:dLbl>
              <c:idx val="0"/>
              <c:layout>
                <c:manualLayout>
                  <c:x val="1.1904761904761904E-2"/>
                  <c:y val="0.16833973639661046"/>
                </c:manualLayout>
              </c:layout>
              <c:spPr/>
              <c:txPr>
                <a:bodyPr/>
                <a:lstStyle/>
                <a:p>
                  <a:pPr>
                    <a:defRPr sz="1600"/>
                  </a:pPr>
                  <a:endParaRPr lang="en-US"/>
                </a:p>
              </c:txPr>
              <c:showLegendKey val="0"/>
              <c:showVal val="1"/>
              <c:showCatName val="0"/>
              <c:showSerName val="0"/>
              <c:showPercent val="0"/>
              <c:showBubbleSize val="0"/>
            </c:dLbl>
            <c:showLegendKey val="0"/>
            <c:showVal val="1"/>
            <c:showCatName val="0"/>
            <c:showSerName val="0"/>
            <c:showPercent val="0"/>
            <c:showBubbleSize val="0"/>
            <c:showLeaderLines val="0"/>
          </c:dLbls>
          <c:cat>
            <c:strRef>
              <c:f>Results!$C$122</c:f>
              <c:strCache>
                <c:ptCount val="1"/>
                <c:pt idx="0">
                  <c:v>Number of Coats</c:v>
                </c:pt>
              </c:strCache>
            </c:strRef>
          </c:cat>
          <c:val>
            <c:numRef>
              <c:f>Results!$C$123</c:f>
              <c:numCache>
                <c:formatCode>General</c:formatCode>
                <c:ptCount val="1"/>
                <c:pt idx="0">
                  <c:v>3</c:v>
                </c:pt>
              </c:numCache>
            </c:numRef>
          </c:val>
        </c:ser>
        <c:ser>
          <c:idx val="1"/>
          <c:order val="1"/>
          <c:tx>
            <c:strRef>
              <c:f>Results!$A$124:$B$124</c:f>
              <c:strCache>
                <c:ptCount val="1"/>
                <c:pt idx="0">
                  <c:v>JFB Hart Systems</c:v>
                </c:pt>
              </c:strCache>
            </c:strRef>
          </c:tx>
          <c:spPr>
            <a:solidFill>
              <a:schemeClr val="tx2">
                <a:lumMod val="40000"/>
                <a:lumOff val="60000"/>
              </a:schemeClr>
            </a:solidFill>
          </c:spPr>
          <c:invertIfNegative val="0"/>
          <c:dLbls>
            <c:dLbl>
              <c:idx val="0"/>
              <c:layout>
                <c:manualLayout>
                  <c:x val="1.1904449443819522E-2"/>
                  <c:y val="0.16211435659817475"/>
                </c:manualLayout>
              </c:layout>
              <c:showLegendKey val="0"/>
              <c:showVal val="1"/>
              <c:showCatName val="0"/>
              <c:showSerName val="0"/>
              <c:showPercent val="0"/>
              <c:showBubbleSize val="0"/>
            </c:dLbl>
            <c:txPr>
              <a:bodyPr/>
              <a:lstStyle/>
              <a:p>
                <a:pPr>
                  <a:defRPr sz="1600"/>
                </a:pPr>
                <a:endParaRPr lang="en-US"/>
              </a:p>
            </c:txPr>
            <c:showLegendKey val="0"/>
            <c:showVal val="1"/>
            <c:showCatName val="0"/>
            <c:showSerName val="0"/>
            <c:showPercent val="0"/>
            <c:showBubbleSize val="0"/>
            <c:showLeaderLines val="0"/>
          </c:dLbls>
          <c:cat>
            <c:strRef>
              <c:f>Results!$C$122</c:f>
              <c:strCache>
                <c:ptCount val="1"/>
                <c:pt idx="0">
                  <c:v>Number of Coats</c:v>
                </c:pt>
              </c:strCache>
            </c:strRef>
          </c:cat>
          <c:val>
            <c:numRef>
              <c:f>Results!$C$124</c:f>
              <c:numCache>
                <c:formatCode>General</c:formatCode>
                <c:ptCount val="1"/>
                <c:pt idx="0">
                  <c:v>1</c:v>
                </c:pt>
              </c:numCache>
            </c:numRef>
          </c:val>
        </c:ser>
        <c:dLbls>
          <c:showLegendKey val="0"/>
          <c:showVal val="0"/>
          <c:showCatName val="0"/>
          <c:showSerName val="0"/>
          <c:showPercent val="0"/>
          <c:showBubbleSize val="0"/>
        </c:dLbls>
        <c:gapWidth val="150"/>
        <c:shape val="box"/>
        <c:axId val="164797440"/>
        <c:axId val="164815616"/>
        <c:axId val="0"/>
      </c:bar3DChart>
      <c:catAx>
        <c:axId val="164797440"/>
        <c:scaling>
          <c:orientation val="minMax"/>
        </c:scaling>
        <c:delete val="0"/>
        <c:axPos val="b"/>
        <c:majorTickMark val="out"/>
        <c:minorTickMark val="none"/>
        <c:tickLblPos val="nextTo"/>
        <c:crossAx val="164815616"/>
        <c:crosses val="autoZero"/>
        <c:auto val="1"/>
        <c:lblAlgn val="ctr"/>
        <c:lblOffset val="100"/>
        <c:noMultiLvlLbl val="0"/>
      </c:catAx>
      <c:valAx>
        <c:axId val="164815616"/>
        <c:scaling>
          <c:orientation val="minMax"/>
        </c:scaling>
        <c:delete val="0"/>
        <c:axPos val="l"/>
        <c:majorGridlines/>
        <c:numFmt formatCode="General" sourceLinked="1"/>
        <c:majorTickMark val="out"/>
        <c:minorTickMark val="none"/>
        <c:tickLblPos val="nextTo"/>
        <c:crossAx val="164797440"/>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590550</xdr:colOff>
      <xdr:row>0</xdr:row>
      <xdr:rowOff>28575</xdr:rowOff>
    </xdr:from>
    <xdr:to>
      <xdr:col>5</xdr:col>
      <xdr:colOff>9525</xdr:colOff>
      <xdr:row>5</xdr:row>
      <xdr:rowOff>106206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0" y="28575"/>
          <a:ext cx="1828800" cy="10301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133350</xdr:colOff>
      <xdr:row>9</xdr:row>
      <xdr:rowOff>66675</xdr:rowOff>
    </xdr:from>
    <xdr:to>
      <xdr:col>8</xdr:col>
      <xdr:colOff>722846</xdr:colOff>
      <xdr:row>20</xdr:row>
      <xdr:rowOff>219075</xdr:rowOff>
    </xdr:to>
    <xdr:sp macro="" textlink="">
      <xdr:nvSpPr>
        <xdr:cNvPr id="7" name="Explosion 2 6"/>
        <xdr:cNvSpPr/>
      </xdr:nvSpPr>
      <xdr:spPr>
        <a:xfrm>
          <a:off x="4876800" y="1790700"/>
          <a:ext cx="2151596" cy="2247900"/>
        </a:xfrm>
        <a:prstGeom prst="irregularSeal2">
          <a:avLst/>
        </a:prstGeom>
        <a:gradFill flip="none" rotWithShape="1">
          <a:gsLst>
            <a:gs pos="0">
              <a:srgbClr val="C00000">
                <a:alpha val="50000"/>
              </a:srgbClr>
            </a:gs>
            <a:gs pos="100000">
              <a:srgbClr val="C00000">
                <a:alpha val="50000"/>
              </a:srgbClr>
            </a:gs>
            <a:gs pos="100000">
              <a:schemeClr val="accent1">
                <a:tint val="23500"/>
                <a:satMod val="160000"/>
                <a:alpha val="50000"/>
              </a:schemeClr>
            </a:gs>
          </a:gsLst>
          <a:path path="circle">
            <a:fillToRect l="50000" t="50000" r="50000" b="50000"/>
          </a:path>
          <a:tileRect/>
        </a:gradFill>
        <a:ln w="38100">
          <a:solidFill>
            <a:srgbClr val="C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114300</xdr:colOff>
      <xdr:row>8</xdr:row>
      <xdr:rowOff>42862</xdr:rowOff>
    </xdr:from>
    <xdr:to>
      <xdr:col>6</xdr:col>
      <xdr:colOff>0</xdr:colOff>
      <xdr:row>37</xdr:row>
      <xdr:rowOff>19051</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85725</xdr:colOff>
      <xdr:row>36</xdr:row>
      <xdr:rowOff>195262</xdr:rowOff>
    </xdr:from>
    <xdr:to>
      <xdr:col>6</xdr:col>
      <xdr:colOff>104775</xdr:colOff>
      <xdr:row>46</xdr:row>
      <xdr:rowOff>104775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N50"/>
  <sheetViews>
    <sheetView tabSelected="1" zoomScaleNormal="100" workbookViewId="0"/>
  </sheetViews>
  <sheetFormatPr defaultRowHeight="15" x14ac:dyDescent="0.25"/>
  <cols>
    <col min="1" max="2" width="2.7109375" style="2" customWidth="1"/>
    <col min="3" max="3" width="22.7109375" style="2" customWidth="1"/>
    <col min="4" max="4" width="10.7109375" style="2" customWidth="1"/>
    <col min="5" max="5" width="2.7109375" style="2" customWidth="1"/>
    <col min="6" max="6" width="10.7109375" style="2" customWidth="1"/>
    <col min="7" max="7" width="2.7109375" style="2" customWidth="1"/>
    <col min="8" max="13" width="9.140625" style="2"/>
    <col min="14" max="14" width="0" style="2" hidden="1" customWidth="1"/>
    <col min="15" max="16384" width="9.140625" style="2"/>
  </cols>
  <sheetData>
    <row r="7" spans="1:14" ht="15.75" x14ac:dyDescent="0.25">
      <c r="A7" s="89" t="s">
        <v>35</v>
      </c>
      <c r="B7" s="89"/>
      <c r="C7" s="89"/>
      <c r="D7" s="89"/>
      <c r="E7" s="89"/>
      <c r="F7" s="89"/>
      <c r="G7" s="89"/>
    </row>
    <row r="8" spans="1:14" ht="15.75" x14ac:dyDescent="0.25">
      <c r="A8" s="89" t="s">
        <v>36</v>
      </c>
      <c r="B8" s="89"/>
      <c r="C8" s="89"/>
      <c r="D8" s="89"/>
      <c r="E8" s="89"/>
      <c r="F8" s="89"/>
      <c r="G8" s="89"/>
    </row>
    <row r="10" spans="1:14" ht="19.5" customHeight="1" x14ac:dyDescent="0.25">
      <c r="C10" s="38" t="s">
        <v>34</v>
      </c>
      <c r="D10" s="88">
        <v>500000</v>
      </c>
      <c r="E10" s="88"/>
      <c r="N10" s="2" t="s">
        <v>50</v>
      </c>
    </row>
    <row r="11" spans="1:14" ht="19.5" customHeight="1" x14ac:dyDescent="0.25">
      <c r="C11" s="1" t="s">
        <v>49</v>
      </c>
      <c r="D11" s="94" t="s">
        <v>50</v>
      </c>
      <c r="E11" s="94"/>
      <c r="N11" s="2" t="s">
        <v>51</v>
      </c>
    </row>
    <row r="12" spans="1:14" ht="12.75" customHeight="1" x14ac:dyDescent="0.25">
      <c r="C12" s="1"/>
      <c r="D12" s="20"/>
      <c r="E12" s="20"/>
      <c r="N12" s="2" t="s">
        <v>52</v>
      </c>
    </row>
    <row r="13" spans="1:14" ht="12.75" customHeight="1" x14ac:dyDescent="0.25">
      <c r="N13" s="2" t="s">
        <v>53</v>
      </c>
    </row>
    <row r="14" spans="1:14" ht="21" customHeight="1" x14ac:dyDescent="0.25">
      <c r="A14" s="95" t="s">
        <v>32</v>
      </c>
      <c r="B14" s="96"/>
      <c r="C14" s="96"/>
      <c r="D14" s="96"/>
      <c r="E14" s="96"/>
      <c r="F14" s="96"/>
      <c r="G14" s="97"/>
      <c r="N14" s="2" t="s">
        <v>54</v>
      </c>
    </row>
    <row r="15" spans="1:14" x14ac:dyDescent="0.25">
      <c r="A15" s="5"/>
      <c r="B15" s="21"/>
      <c r="C15" s="21"/>
      <c r="D15" s="21"/>
      <c r="E15" s="21"/>
      <c r="F15" s="21"/>
      <c r="G15" s="22"/>
      <c r="N15" s="2" t="s">
        <v>55</v>
      </c>
    </row>
    <row r="16" spans="1:14" ht="30" x14ac:dyDescent="0.25">
      <c r="A16" s="23"/>
      <c r="B16" s="24"/>
      <c r="C16" s="24"/>
      <c r="D16" s="37" t="s">
        <v>39</v>
      </c>
      <c r="E16" s="25"/>
      <c r="F16" s="26" t="s">
        <v>31</v>
      </c>
      <c r="G16" s="27"/>
      <c r="N16" s="2" t="s">
        <v>56</v>
      </c>
    </row>
    <row r="17" spans="1:7" x14ac:dyDescent="0.25">
      <c r="A17" s="23"/>
      <c r="B17" s="28" t="s">
        <v>30</v>
      </c>
      <c r="C17" s="24"/>
      <c r="D17" s="29"/>
      <c r="E17" s="29"/>
      <c r="F17" s="30"/>
      <c r="G17" s="27"/>
    </row>
    <row r="18" spans="1:7" ht="6" customHeight="1" x14ac:dyDescent="0.25">
      <c r="A18" s="23"/>
      <c r="B18" s="28"/>
      <c r="C18" s="24"/>
      <c r="D18" s="29"/>
      <c r="E18" s="29"/>
      <c r="F18" s="30"/>
      <c r="G18" s="27"/>
    </row>
    <row r="19" spans="1:7" x14ac:dyDescent="0.25">
      <c r="A19" s="23"/>
      <c r="B19" s="24"/>
      <c r="C19" s="24" t="s">
        <v>46</v>
      </c>
      <c r="D19" s="66">
        <v>45</v>
      </c>
      <c r="E19" s="31"/>
      <c r="F19" s="67">
        <v>250</v>
      </c>
      <c r="G19" s="27"/>
    </row>
    <row r="20" spans="1:7" ht="6" customHeight="1" x14ac:dyDescent="0.25">
      <c r="A20" s="23"/>
      <c r="B20" s="24"/>
      <c r="C20" s="24"/>
      <c r="D20" s="32"/>
      <c r="E20" s="31"/>
      <c r="F20" s="29"/>
      <c r="G20" s="27"/>
    </row>
    <row r="21" spans="1:7" x14ac:dyDescent="0.25">
      <c r="A21" s="23"/>
      <c r="B21" s="24"/>
      <c r="C21" s="24" t="s">
        <v>41</v>
      </c>
      <c r="D21" s="66">
        <v>40</v>
      </c>
      <c r="E21" s="31"/>
      <c r="F21" s="67">
        <v>200</v>
      </c>
      <c r="G21" s="27"/>
    </row>
    <row r="22" spans="1:7" ht="6" customHeight="1" x14ac:dyDescent="0.25">
      <c r="A22" s="23"/>
      <c r="B22" s="24"/>
      <c r="C22" s="24"/>
      <c r="D22" s="32"/>
      <c r="E22" s="31"/>
      <c r="F22" s="29"/>
      <c r="G22" s="27"/>
    </row>
    <row r="23" spans="1:7" x14ac:dyDescent="0.25">
      <c r="A23" s="23"/>
      <c r="B23" s="24"/>
      <c r="C23" s="24" t="s">
        <v>42</v>
      </c>
      <c r="D23" s="66"/>
      <c r="E23" s="31"/>
      <c r="F23" s="67"/>
      <c r="G23" s="27"/>
    </row>
    <row r="24" spans="1:7" ht="6" customHeight="1" x14ac:dyDescent="0.25">
      <c r="A24" s="23"/>
      <c r="B24" s="24"/>
      <c r="C24" s="24"/>
      <c r="D24" s="32"/>
      <c r="E24" s="31"/>
      <c r="F24" s="29"/>
      <c r="G24" s="27"/>
    </row>
    <row r="25" spans="1:7" x14ac:dyDescent="0.25">
      <c r="A25" s="23"/>
      <c r="B25" s="24"/>
      <c r="C25" s="24" t="s">
        <v>43</v>
      </c>
      <c r="D25" s="66"/>
      <c r="E25" s="31"/>
      <c r="F25" s="67"/>
      <c r="G25" s="27"/>
    </row>
    <row r="26" spans="1:7" ht="6" customHeight="1" x14ac:dyDescent="0.25">
      <c r="A26" s="23"/>
      <c r="B26" s="24"/>
      <c r="C26" s="24"/>
      <c r="D26" s="32"/>
      <c r="E26" s="31"/>
      <c r="F26" s="29"/>
      <c r="G26" s="27"/>
    </row>
    <row r="27" spans="1:7" x14ac:dyDescent="0.25">
      <c r="A27" s="23"/>
      <c r="B27" s="24"/>
      <c r="C27" s="24" t="s">
        <v>58</v>
      </c>
      <c r="D27" s="66">
        <v>75</v>
      </c>
      <c r="E27" s="31"/>
      <c r="F27" s="67">
        <v>350</v>
      </c>
      <c r="G27" s="27"/>
    </row>
    <row r="28" spans="1:7" x14ac:dyDescent="0.25">
      <c r="A28" s="23"/>
      <c r="B28" s="24"/>
      <c r="C28" s="24"/>
      <c r="D28" s="24"/>
      <c r="E28" s="24"/>
      <c r="F28" s="24"/>
      <c r="G28" s="27"/>
    </row>
    <row r="29" spans="1:7" x14ac:dyDescent="0.25">
      <c r="A29" s="23"/>
      <c r="B29" s="28" t="s">
        <v>29</v>
      </c>
      <c r="C29" s="24"/>
      <c r="D29" s="24"/>
      <c r="E29" s="24"/>
      <c r="F29" s="24"/>
      <c r="G29" s="27"/>
    </row>
    <row r="30" spans="1:7" ht="6" customHeight="1" x14ac:dyDescent="0.25">
      <c r="A30" s="23"/>
      <c r="B30" s="28"/>
      <c r="C30" s="24"/>
      <c r="D30" s="24"/>
      <c r="E30" s="24"/>
      <c r="F30" s="24"/>
      <c r="G30" s="27"/>
    </row>
    <row r="31" spans="1:7" x14ac:dyDescent="0.25">
      <c r="A31" s="23"/>
      <c r="B31" s="24"/>
      <c r="C31" s="24" t="s">
        <v>20</v>
      </c>
      <c r="D31" s="66">
        <v>135</v>
      </c>
      <c r="E31" s="24"/>
      <c r="F31" s="67">
        <v>300</v>
      </c>
      <c r="G31" s="27"/>
    </row>
    <row r="32" spans="1:7" ht="6" customHeight="1" x14ac:dyDescent="0.25">
      <c r="A32" s="23"/>
      <c r="B32" s="24"/>
      <c r="C32" s="24"/>
      <c r="D32" s="32"/>
      <c r="E32" s="24"/>
      <c r="F32" s="29"/>
      <c r="G32" s="27"/>
    </row>
    <row r="33" spans="1:7" x14ac:dyDescent="0.25">
      <c r="A33" s="23"/>
      <c r="B33" s="24"/>
      <c r="C33" s="24" t="s">
        <v>44</v>
      </c>
      <c r="D33" s="66"/>
      <c r="E33" s="24"/>
      <c r="F33" s="67"/>
      <c r="G33" s="27"/>
    </row>
    <row r="34" spans="1:7" x14ac:dyDescent="0.25">
      <c r="A34" s="23"/>
      <c r="B34" s="24"/>
      <c r="C34" s="24"/>
      <c r="D34" s="32"/>
      <c r="E34" s="24"/>
      <c r="F34" s="29"/>
      <c r="G34" s="27"/>
    </row>
    <row r="35" spans="1:7" x14ac:dyDescent="0.25">
      <c r="A35" s="91" t="s">
        <v>45</v>
      </c>
      <c r="B35" s="92"/>
      <c r="C35" s="92"/>
      <c r="D35" s="92"/>
      <c r="E35" s="92"/>
      <c r="F35" s="92"/>
      <c r="G35" s="93"/>
    </row>
    <row r="36" spans="1:7" x14ac:dyDescent="0.25">
      <c r="A36" s="7"/>
      <c r="B36" s="33"/>
      <c r="C36" s="33"/>
      <c r="D36" s="33"/>
      <c r="E36" s="33"/>
      <c r="F36" s="33"/>
      <c r="G36" s="34"/>
    </row>
    <row r="37" spans="1:7" ht="12.75" customHeight="1" x14ac:dyDescent="0.25"/>
    <row r="38" spans="1:7" ht="12.75" customHeight="1" x14ac:dyDescent="0.25"/>
    <row r="39" spans="1:7" ht="21" customHeight="1" x14ac:dyDescent="0.25">
      <c r="A39" s="95" t="s">
        <v>21</v>
      </c>
      <c r="B39" s="96"/>
      <c r="C39" s="96"/>
      <c r="D39" s="96"/>
      <c r="E39" s="96"/>
      <c r="F39" s="96"/>
      <c r="G39" s="97"/>
    </row>
    <row r="40" spans="1:7" x14ac:dyDescent="0.25">
      <c r="A40" s="5"/>
      <c r="B40" s="21"/>
      <c r="C40" s="21"/>
      <c r="D40" s="21"/>
      <c r="E40" s="21"/>
      <c r="F40" s="21"/>
      <c r="G40" s="22"/>
    </row>
    <row r="41" spans="1:7" x14ac:dyDescent="0.25">
      <c r="A41" s="23"/>
      <c r="B41" s="35" t="s">
        <v>33</v>
      </c>
      <c r="C41" s="24"/>
      <c r="D41" s="24"/>
      <c r="E41" s="24"/>
      <c r="F41" s="66">
        <v>50</v>
      </c>
      <c r="G41" s="27"/>
    </row>
    <row r="42" spans="1:7" x14ac:dyDescent="0.25">
      <c r="A42" s="23"/>
      <c r="B42" s="24"/>
      <c r="C42" s="24"/>
      <c r="D42" s="24"/>
      <c r="E42" s="24"/>
      <c r="F42" s="24"/>
      <c r="G42" s="27"/>
    </row>
    <row r="43" spans="1:7" x14ac:dyDescent="0.25">
      <c r="A43" s="23"/>
      <c r="B43" s="35" t="s">
        <v>37</v>
      </c>
      <c r="C43" s="24"/>
      <c r="D43" s="24"/>
      <c r="E43" s="24"/>
      <c r="F43" s="68">
        <v>1000</v>
      </c>
      <c r="G43" s="27"/>
    </row>
    <row r="44" spans="1:7" x14ac:dyDescent="0.25">
      <c r="A44" s="7"/>
      <c r="B44" s="33"/>
      <c r="C44" s="33"/>
      <c r="D44" s="33"/>
      <c r="E44" s="33"/>
      <c r="F44" s="33"/>
      <c r="G44" s="34"/>
    </row>
    <row r="45" spans="1:7" ht="19.5" customHeight="1" x14ac:dyDescent="0.25">
      <c r="A45" s="98" t="s">
        <v>38</v>
      </c>
      <c r="B45" s="99"/>
      <c r="C45" s="99"/>
      <c r="D45" s="99"/>
      <c r="E45" s="99"/>
      <c r="F45" s="69">
        <f>IF(F43=0,0,D10/F43)</f>
        <v>500</v>
      </c>
      <c r="G45" s="36"/>
    </row>
    <row r="46" spans="1:7" ht="12.75" customHeight="1" x14ac:dyDescent="0.25">
      <c r="A46" s="39"/>
      <c r="B46" s="39"/>
      <c r="C46" s="39"/>
      <c r="D46" s="39"/>
      <c r="E46" s="39"/>
      <c r="F46" s="39"/>
      <c r="G46" s="40"/>
    </row>
    <row r="47" spans="1:7" ht="12.75" customHeight="1" x14ac:dyDescent="0.25"/>
    <row r="48" spans="1:7" x14ac:dyDescent="0.25">
      <c r="A48" s="90" t="s">
        <v>40</v>
      </c>
      <c r="B48" s="90"/>
      <c r="C48" s="90"/>
      <c r="D48" s="90"/>
      <c r="E48" s="90"/>
      <c r="F48" s="90"/>
      <c r="G48" s="90"/>
    </row>
    <row r="49" spans="1:7" x14ac:dyDescent="0.25">
      <c r="A49" s="90"/>
      <c r="B49" s="90"/>
      <c r="C49" s="90"/>
      <c r="D49" s="90"/>
      <c r="E49" s="90"/>
      <c r="F49" s="90"/>
      <c r="G49" s="90"/>
    </row>
    <row r="50" spans="1:7" x14ac:dyDescent="0.25">
      <c r="A50" s="90"/>
      <c r="B50" s="90"/>
      <c r="C50" s="90"/>
      <c r="D50" s="90"/>
      <c r="E50" s="90"/>
      <c r="F50" s="90"/>
      <c r="G50" s="90"/>
    </row>
  </sheetData>
  <sheetProtection password="F65D" sheet="1" objects="1" scenarios="1"/>
  <mergeCells count="9">
    <mergeCell ref="D10:E10"/>
    <mergeCell ref="A7:G7"/>
    <mergeCell ref="A8:G8"/>
    <mergeCell ref="A48:G50"/>
    <mergeCell ref="A35:G35"/>
    <mergeCell ref="D11:E11"/>
    <mergeCell ref="A14:G14"/>
    <mergeCell ref="A39:G39"/>
    <mergeCell ref="A45:E45"/>
  </mergeCells>
  <dataValidations count="1">
    <dataValidation type="list" allowBlank="1" showInputMessage="1" showErrorMessage="1" sqref="D11:E11">
      <formula1>$N$10:$N$16</formula1>
    </dataValidation>
  </dataValidations>
  <printOptions horizontalCentered="1"/>
  <pageMargins left="0.7" right="0.7" top="0.35" bottom="0.75" header="0.3" footer="0.3"/>
  <pageSetup orientation="portrait" r:id="rId1"/>
  <headerFooter>
    <oddFooter>&amp;C10210 Werch Drive - Suite 203  ♦ Woodridge, Illinois 60517  ♦  Office: (630) 633-6228
www.jfbhartcoatings.com</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topLeftCell="A7" workbookViewId="0">
      <selection activeCell="A31" sqref="A31"/>
    </sheetView>
  </sheetViews>
  <sheetFormatPr defaultRowHeight="15" x14ac:dyDescent="0.25"/>
  <cols>
    <col min="1" max="1" width="19.7109375" style="2" customWidth="1"/>
    <col min="2" max="4" width="12.7109375" style="2" customWidth="1"/>
    <col min="5" max="9" width="13.7109375" style="2" customWidth="1"/>
    <col min="10" max="16384" width="9.140625" style="2"/>
  </cols>
  <sheetData>
    <row r="1" spans="1:9" ht="18.75" x14ac:dyDescent="0.3">
      <c r="A1" s="106" t="s">
        <v>26</v>
      </c>
      <c r="B1" s="106"/>
      <c r="C1" s="106"/>
      <c r="D1" s="106"/>
      <c r="E1" s="106"/>
      <c r="F1" s="106"/>
      <c r="G1" s="106"/>
      <c r="H1" s="106"/>
      <c r="I1" s="106"/>
    </row>
    <row r="2" spans="1:9" ht="18.75" x14ac:dyDescent="0.3">
      <c r="A2" s="106" t="s">
        <v>28</v>
      </c>
      <c r="B2" s="106"/>
      <c r="C2" s="106"/>
      <c r="D2" s="106"/>
      <c r="E2" s="106"/>
      <c r="F2" s="106"/>
      <c r="G2" s="106"/>
      <c r="H2" s="106"/>
      <c r="I2" s="106"/>
    </row>
    <row r="3" spans="1:9" ht="18.75" x14ac:dyDescent="0.3">
      <c r="A3" s="106" t="s">
        <v>67</v>
      </c>
      <c r="B3" s="106"/>
      <c r="C3" s="106"/>
      <c r="D3" s="106"/>
      <c r="E3" s="106"/>
      <c r="F3" s="106"/>
      <c r="G3" s="106"/>
      <c r="H3" s="106"/>
      <c r="I3" s="106"/>
    </row>
    <row r="5" spans="1:9" x14ac:dyDescent="0.25">
      <c r="A5" s="1" t="s">
        <v>4</v>
      </c>
      <c r="C5" s="3">
        <f>Variables!D10</f>
        <v>500000</v>
      </c>
    </row>
    <row r="6" spans="1:9" x14ac:dyDescent="0.25">
      <c r="A6" s="1"/>
      <c r="C6" s="20"/>
    </row>
    <row r="8" spans="1:9" ht="18.75" x14ac:dyDescent="0.3">
      <c r="A8" s="16" t="s">
        <v>47</v>
      </c>
    </row>
    <row r="9" spans="1:9" ht="6" customHeight="1" x14ac:dyDescent="0.25"/>
    <row r="10" spans="1:9" x14ac:dyDescent="0.25">
      <c r="A10" s="5"/>
      <c r="B10" s="103" t="s">
        <v>16</v>
      </c>
      <c r="C10" s="104"/>
      <c r="D10" s="104"/>
      <c r="E10" s="105"/>
      <c r="F10" s="45"/>
      <c r="G10" s="45"/>
      <c r="H10" s="45" t="s">
        <v>60</v>
      </c>
      <c r="I10" s="6"/>
    </row>
    <row r="11" spans="1:9" x14ac:dyDescent="0.25">
      <c r="A11" s="23"/>
      <c r="B11" s="72" t="s">
        <v>0</v>
      </c>
      <c r="C11" s="17" t="s">
        <v>2</v>
      </c>
      <c r="D11" s="72" t="s">
        <v>0</v>
      </c>
      <c r="E11" s="73" t="s">
        <v>15</v>
      </c>
      <c r="F11" s="74" t="s">
        <v>15</v>
      </c>
      <c r="G11" s="74" t="s">
        <v>60</v>
      </c>
      <c r="H11" s="74" t="s">
        <v>65</v>
      </c>
      <c r="I11" s="72" t="s">
        <v>62</v>
      </c>
    </row>
    <row r="12" spans="1:9" x14ac:dyDescent="0.25">
      <c r="A12" s="7"/>
      <c r="B12" s="8" t="s">
        <v>1</v>
      </c>
      <c r="C12" s="9" t="s">
        <v>3</v>
      </c>
      <c r="D12" s="8" t="s">
        <v>2</v>
      </c>
      <c r="E12" s="10" t="s">
        <v>16</v>
      </c>
      <c r="F12" s="44" t="s">
        <v>14</v>
      </c>
      <c r="G12" s="44" t="s">
        <v>61</v>
      </c>
      <c r="H12" s="44" t="s">
        <v>66</v>
      </c>
      <c r="I12" s="8" t="s">
        <v>63</v>
      </c>
    </row>
    <row r="13" spans="1:9" x14ac:dyDescent="0.25">
      <c r="A13" s="11" t="s">
        <v>6</v>
      </c>
      <c r="B13" s="75">
        <f>Variables!D19</f>
        <v>45</v>
      </c>
      <c r="C13" s="82">
        <f>Variables!F19</f>
        <v>250</v>
      </c>
      <c r="D13" s="75">
        <f>IF(B13=0,0,B13/C13)</f>
        <v>0.18</v>
      </c>
      <c r="E13" s="76">
        <f>D13*C5</f>
        <v>90000</v>
      </c>
      <c r="F13" s="77">
        <f>IF(E13&gt;1,B36,0)</f>
        <v>25000</v>
      </c>
      <c r="G13" s="77">
        <f>SUM(E13:F13)</f>
        <v>115000</v>
      </c>
      <c r="H13" s="76">
        <f>IF(G13=0,0,G13/C5)</f>
        <v>0.23</v>
      </c>
      <c r="I13" s="12">
        <f>IF(G13&gt;1,1,0)</f>
        <v>1</v>
      </c>
    </row>
    <row r="14" spans="1:9" x14ac:dyDescent="0.25">
      <c r="A14" s="11" t="s">
        <v>17</v>
      </c>
      <c r="B14" s="75">
        <f>Variables!D21</f>
        <v>40</v>
      </c>
      <c r="C14" s="82">
        <f>Variables!F21</f>
        <v>200</v>
      </c>
      <c r="D14" s="75">
        <f>IF(B14=0,0,B14/C14)</f>
        <v>0.2</v>
      </c>
      <c r="E14" s="76">
        <f>D14*C5</f>
        <v>100000</v>
      </c>
      <c r="F14" s="77">
        <f>IF(E14&gt;1,B36,0)</f>
        <v>25000</v>
      </c>
      <c r="G14" s="77">
        <f>SUM(E14:F14)</f>
        <v>125000</v>
      </c>
      <c r="H14" s="76">
        <f>IF(G14=0,0,G14/C5)</f>
        <v>0.25</v>
      </c>
      <c r="I14" s="12">
        <f t="shared" ref="I14:I17" si="0">IF(G14&gt;1,1,0)</f>
        <v>1</v>
      </c>
    </row>
    <row r="15" spans="1:9" x14ac:dyDescent="0.25">
      <c r="A15" s="11" t="s">
        <v>18</v>
      </c>
      <c r="B15" s="75">
        <f>Variables!D23</f>
        <v>0</v>
      </c>
      <c r="C15" s="82">
        <f>Variables!F23</f>
        <v>0</v>
      </c>
      <c r="D15" s="75">
        <f>IF(B15=0,0,B15/C15)</f>
        <v>0</v>
      </c>
      <c r="E15" s="76">
        <f>D15*C5</f>
        <v>0</v>
      </c>
      <c r="F15" s="77">
        <f>IF(E15&gt;1,B36,0)</f>
        <v>0</v>
      </c>
      <c r="G15" s="77">
        <f>SUM(E15:F15)</f>
        <v>0</v>
      </c>
      <c r="H15" s="76">
        <f>IF(G15=0,0,G15/C5)</f>
        <v>0</v>
      </c>
      <c r="I15" s="12">
        <f t="shared" si="0"/>
        <v>0</v>
      </c>
    </row>
    <row r="16" spans="1:9" x14ac:dyDescent="0.25">
      <c r="A16" s="11" t="s">
        <v>19</v>
      </c>
      <c r="B16" s="75">
        <f>Variables!D25</f>
        <v>0</v>
      </c>
      <c r="C16" s="82">
        <f>Variables!F25</f>
        <v>0</v>
      </c>
      <c r="D16" s="75">
        <f>IF(B16=0,0,B16/C16)</f>
        <v>0</v>
      </c>
      <c r="E16" s="76">
        <f>D16*C5</f>
        <v>0</v>
      </c>
      <c r="F16" s="77">
        <f>IF(E16&gt;1,B36,0)</f>
        <v>0</v>
      </c>
      <c r="G16" s="77">
        <f>SUM(E16:F16)</f>
        <v>0</v>
      </c>
      <c r="H16" s="76">
        <f>IF(G16=0,0,G16/C5)</f>
        <v>0</v>
      </c>
      <c r="I16" s="12">
        <f t="shared" si="0"/>
        <v>0</v>
      </c>
    </row>
    <row r="17" spans="1:9" x14ac:dyDescent="0.25">
      <c r="A17" s="11" t="s">
        <v>7</v>
      </c>
      <c r="B17" s="75">
        <f>Variables!D27</f>
        <v>75</v>
      </c>
      <c r="C17" s="82">
        <f>Variables!F27</f>
        <v>350</v>
      </c>
      <c r="D17" s="75">
        <f>IF(B17=0,0,B17/C17)</f>
        <v>0.21428571428571427</v>
      </c>
      <c r="E17" s="76">
        <f>D17*C5</f>
        <v>107142.85714285713</v>
      </c>
      <c r="F17" s="77">
        <f>IF(E17&gt;1,B36,0)</f>
        <v>25000</v>
      </c>
      <c r="G17" s="77">
        <f>SUM(E17:F17)</f>
        <v>132142.85714285713</v>
      </c>
      <c r="H17" s="76">
        <f>IF(G17=0,0,G17/C5)</f>
        <v>0.26428571428571423</v>
      </c>
      <c r="I17" s="12">
        <f t="shared" si="0"/>
        <v>1</v>
      </c>
    </row>
    <row r="18" spans="1:9" x14ac:dyDescent="0.25">
      <c r="A18" s="100" t="s">
        <v>59</v>
      </c>
      <c r="B18" s="101"/>
      <c r="C18" s="102"/>
      <c r="D18" s="78">
        <f t="shared" ref="D18:I18" si="1">SUM(D13:D17)</f>
        <v>0.59428571428571431</v>
      </c>
      <c r="E18" s="79">
        <f t="shared" si="1"/>
        <v>297142.85714285716</v>
      </c>
      <c r="F18" s="79">
        <f t="shared" si="1"/>
        <v>75000</v>
      </c>
      <c r="G18" s="79">
        <f t="shared" si="1"/>
        <v>372142.85714285716</v>
      </c>
      <c r="H18" s="80">
        <f t="shared" si="1"/>
        <v>0.74428571428571422</v>
      </c>
      <c r="I18" s="71">
        <f t="shared" si="1"/>
        <v>3</v>
      </c>
    </row>
    <row r="19" spans="1:9" x14ac:dyDescent="0.25">
      <c r="A19" s="17"/>
      <c r="B19" s="17"/>
      <c r="C19" s="17"/>
      <c r="D19" s="18"/>
      <c r="E19" s="19"/>
    </row>
    <row r="21" spans="1:9" ht="18.75" x14ac:dyDescent="0.3">
      <c r="A21" s="16" t="s">
        <v>48</v>
      </c>
    </row>
    <row r="22" spans="1:9" ht="6" customHeight="1" x14ac:dyDescent="0.25"/>
    <row r="23" spans="1:9" x14ac:dyDescent="0.25">
      <c r="A23" s="5"/>
      <c r="B23" s="103" t="s">
        <v>16</v>
      </c>
      <c r="C23" s="104"/>
      <c r="D23" s="104"/>
      <c r="E23" s="105"/>
      <c r="F23" s="45"/>
      <c r="G23" s="45"/>
      <c r="H23" s="45"/>
      <c r="I23" s="6"/>
    </row>
    <row r="24" spans="1:9" x14ac:dyDescent="0.25">
      <c r="A24" s="23"/>
      <c r="B24" s="72" t="s">
        <v>0</v>
      </c>
      <c r="C24" s="17" t="s">
        <v>2</v>
      </c>
      <c r="D24" s="72" t="s">
        <v>0</v>
      </c>
      <c r="E24" s="73" t="s">
        <v>15</v>
      </c>
      <c r="F24" s="74" t="s">
        <v>15</v>
      </c>
      <c r="G24" s="74" t="s">
        <v>60</v>
      </c>
      <c r="H24" s="74" t="s">
        <v>65</v>
      </c>
      <c r="I24" s="72" t="s">
        <v>62</v>
      </c>
    </row>
    <row r="25" spans="1:9" x14ac:dyDescent="0.25">
      <c r="A25" s="7"/>
      <c r="B25" s="8" t="s">
        <v>1</v>
      </c>
      <c r="C25" s="9" t="s">
        <v>3</v>
      </c>
      <c r="D25" s="8" t="s">
        <v>2</v>
      </c>
      <c r="E25" s="10" t="s">
        <v>16</v>
      </c>
      <c r="F25" s="44" t="s">
        <v>14</v>
      </c>
      <c r="G25" s="44" t="s">
        <v>61</v>
      </c>
      <c r="H25" s="44" t="s">
        <v>66</v>
      </c>
      <c r="I25" s="8" t="s">
        <v>63</v>
      </c>
    </row>
    <row r="26" spans="1:9" x14ac:dyDescent="0.25">
      <c r="A26" s="11" t="s">
        <v>12</v>
      </c>
      <c r="B26" s="75">
        <f>Variables!D31</f>
        <v>135</v>
      </c>
      <c r="C26" s="82">
        <f>Variables!F31</f>
        <v>300</v>
      </c>
      <c r="D26" s="75">
        <f>IF(B26=0,0,B26/C26)</f>
        <v>0.45</v>
      </c>
      <c r="E26" s="76">
        <f>C5*D26</f>
        <v>225000</v>
      </c>
      <c r="F26" s="77">
        <f>IF(E26&gt;1,B36,0)</f>
        <v>25000</v>
      </c>
      <c r="G26" s="77">
        <f>SUM(E26:F26)</f>
        <v>250000</v>
      </c>
      <c r="H26" s="77">
        <f>IF(G26=0,0,G26/C5)</f>
        <v>0.5</v>
      </c>
      <c r="I26" s="12">
        <f>IF(G26&gt;1,1,0)</f>
        <v>1</v>
      </c>
    </row>
    <row r="27" spans="1:9" x14ac:dyDescent="0.25">
      <c r="A27" s="11" t="s">
        <v>13</v>
      </c>
      <c r="B27" s="75">
        <f>Variables!D33</f>
        <v>0</v>
      </c>
      <c r="C27" s="82">
        <f>Variables!F33</f>
        <v>0</v>
      </c>
      <c r="D27" s="75">
        <f>IF(B27=0,0,B27/C27)</f>
        <v>0</v>
      </c>
      <c r="E27" s="76">
        <f>C5*D27</f>
        <v>0</v>
      </c>
      <c r="F27" s="77">
        <f>IF(E27&gt;1,B36,0)</f>
        <v>0</v>
      </c>
      <c r="G27" s="77">
        <f>SUM(E27:F27)</f>
        <v>0</v>
      </c>
      <c r="H27" s="77">
        <f>IF(G27=0,0,G27/C5)</f>
        <v>0</v>
      </c>
      <c r="I27" s="12">
        <f>IF(G27&gt;1,1,0)</f>
        <v>0</v>
      </c>
    </row>
    <row r="28" spans="1:9" x14ac:dyDescent="0.25">
      <c r="A28" s="100" t="s">
        <v>64</v>
      </c>
      <c r="B28" s="101"/>
      <c r="C28" s="101"/>
      <c r="D28" s="78">
        <f t="shared" ref="D28:I28" si="2">SUM(D26:D27)</f>
        <v>0.45</v>
      </c>
      <c r="E28" s="81">
        <f t="shared" si="2"/>
        <v>225000</v>
      </c>
      <c r="F28" s="79">
        <f t="shared" si="2"/>
        <v>25000</v>
      </c>
      <c r="G28" s="79">
        <f t="shared" si="2"/>
        <v>250000</v>
      </c>
      <c r="H28" s="79">
        <f t="shared" si="2"/>
        <v>0.5</v>
      </c>
      <c r="I28" s="71">
        <f t="shared" si="2"/>
        <v>1</v>
      </c>
    </row>
    <row r="31" spans="1:9" ht="18.75" x14ac:dyDescent="0.3">
      <c r="A31" s="16" t="s">
        <v>27</v>
      </c>
    </row>
    <row r="32" spans="1:9" ht="6" customHeight="1" x14ac:dyDescent="0.25">
      <c r="A32" s="4"/>
    </row>
    <row r="33" spans="1:6" x14ac:dyDescent="0.25">
      <c r="A33" s="5" t="s">
        <v>9</v>
      </c>
      <c r="B33" s="83">
        <f>Variables!F43</f>
        <v>1000</v>
      </c>
      <c r="C33" s="41"/>
      <c r="D33" s="20"/>
      <c r="E33" s="20"/>
      <c r="F33" s="20"/>
    </row>
    <row r="34" spans="1:6" x14ac:dyDescent="0.25">
      <c r="A34" s="14" t="s">
        <v>10</v>
      </c>
      <c r="B34" s="84">
        <f>Variables!F45</f>
        <v>500</v>
      </c>
      <c r="C34" s="41"/>
      <c r="D34" s="20"/>
      <c r="E34" s="20"/>
      <c r="F34" s="20"/>
    </row>
    <row r="35" spans="1:6" x14ac:dyDescent="0.25">
      <c r="A35" s="14" t="s">
        <v>8</v>
      </c>
      <c r="B35" s="13">
        <f>Variables!F41</f>
        <v>50</v>
      </c>
      <c r="C35" s="42"/>
      <c r="D35" s="32"/>
      <c r="E35" s="32"/>
      <c r="F35" s="32"/>
    </row>
    <row r="36" spans="1:6" x14ac:dyDescent="0.25">
      <c r="A36" s="15" t="s">
        <v>11</v>
      </c>
      <c r="B36" s="85">
        <f>B34*B35</f>
        <v>25000</v>
      </c>
      <c r="C36" s="43"/>
      <c r="D36" s="18"/>
      <c r="E36" s="18"/>
      <c r="F36" s="18"/>
    </row>
  </sheetData>
  <sheetProtection password="F65D" sheet="1" objects="1" scenarios="1"/>
  <mergeCells count="7">
    <mergeCell ref="A28:C28"/>
    <mergeCell ref="A18:C18"/>
    <mergeCell ref="B10:E10"/>
    <mergeCell ref="B23:E23"/>
    <mergeCell ref="A1:I1"/>
    <mergeCell ref="A2:I2"/>
    <mergeCell ref="A3:I3"/>
  </mergeCells>
  <printOptions horizontalCentered="1"/>
  <pageMargins left="0.45" right="0.45" top="0.25" bottom="0.25" header="0.3" footer="0.3"/>
  <pageSetup orientation="landscape" r:id="rId1"/>
  <headerFooter>
    <oddFooter>&amp;C10210 Werch Drive - Suite 203  ♦ Woodridge, Illinois 60517  ♦  Office: (630) 633-6228
www.jfbhartcoatings.com</oddFooter>
  </headerFooter>
  <ignoredErrors>
    <ignoredError sqref="D1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5"/>
  <sheetViews>
    <sheetView topLeftCell="A7" zoomScaleNormal="100" workbookViewId="0">
      <selection sqref="A1:I1"/>
    </sheetView>
  </sheetViews>
  <sheetFormatPr defaultRowHeight="15" x14ac:dyDescent="0.25"/>
  <cols>
    <col min="1" max="5" width="11.7109375" style="47" customWidth="1"/>
    <col min="6" max="6" width="12.5703125" style="47" customWidth="1"/>
    <col min="7" max="10" width="11.7109375" style="47" customWidth="1"/>
    <col min="11" max="16384" width="9.140625" style="47"/>
  </cols>
  <sheetData>
    <row r="1" spans="1:9" ht="15" customHeight="1" x14ac:dyDescent="0.3">
      <c r="A1" s="107" t="s">
        <v>26</v>
      </c>
      <c r="B1" s="107"/>
      <c r="C1" s="107"/>
      <c r="D1" s="107"/>
      <c r="E1" s="107"/>
      <c r="F1" s="107"/>
      <c r="G1" s="107"/>
      <c r="H1" s="107"/>
      <c r="I1" s="107"/>
    </row>
    <row r="2" spans="1:9" ht="15" customHeight="1" x14ac:dyDescent="0.3">
      <c r="A2" s="107" t="s">
        <v>35</v>
      </c>
      <c r="B2" s="107"/>
      <c r="C2" s="107"/>
      <c r="D2" s="107"/>
      <c r="E2" s="107"/>
      <c r="F2" s="107"/>
      <c r="G2" s="107"/>
      <c r="H2" s="107"/>
      <c r="I2" s="107"/>
    </row>
    <row r="3" spans="1:9" ht="15" customHeight="1" x14ac:dyDescent="0.25">
      <c r="A3" s="110" t="s">
        <v>57</v>
      </c>
      <c r="B3" s="110"/>
      <c r="C3" s="110"/>
      <c r="D3" s="110"/>
      <c r="E3" s="110"/>
      <c r="F3" s="110"/>
      <c r="G3" s="110"/>
      <c r="H3" s="110"/>
      <c r="I3" s="110"/>
    </row>
    <row r="4" spans="1:9" ht="15" customHeight="1" x14ac:dyDescent="0.25">
      <c r="A4" s="70"/>
      <c r="B4" s="70"/>
      <c r="C4" s="70"/>
      <c r="D4" s="70"/>
      <c r="E4" s="70"/>
      <c r="F4" s="70"/>
      <c r="G4" s="70"/>
      <c r="H4" s="70"/>
      <c r="I4" s="70"/>
    </row>
    <row r="5" spans="1:9" ht="15" customHeight="1" x14ac:dyDescent="0.25">
      <c r="A5" s="62"/>
      <c r="B5" s="62"/>
      <c r="C5" s="62"/>
      <c r="D5" s="62"/>
      <c r="E5" s="62"/>
      <c r="F5" s="62"/>
      <c r="G5" s="62"/>
      <c r="H5" s="62"/>
      <c r="I5" s="62"/>
    </row>
    <row r="6" spans="1:9" ht="15" customHeight="1" x14ac:dyDescent="0.25">
      <c r="B6" s="111" t="s">
        <v>68</v>
      </c>
      <c r="C6" s="111"/>
      <c r="D6" s="86">
        <f>Variables!D10</f>
        <v>500000</v>
      </c>
      <c r="F6" s="111" t="s">
        <v>49</v>
      </c>
      <c r="G6" s="111"/>
      <c r="H6" s="86" t="str">
        <f>Variables!D11</f>
        <v>Concrete</v>
      </c>
      <c r="I6" s="70"/>
    </row>
    <row r="7" spans="1:9" ht="15" customHeight="1" x14ac:dyDescent="0.25">
      <c r="A7" s="61"/>
      <c r="B7" s="61"/>
      <c r="C7" s="61"/>
      <c r="D7" s="61"/>
      <c r="E7" s="61"/>
      <c r="F7" s="61"/>
      <c r="G7" s="61"/>
      <c r="H7" s="61"/>
      <c r="I7" s="61"/>
    </row>
    <row r="8" spans="1:9" ht="15.75" x14ac:dyDescent="0.25">
      <c r="A8" s="109" t="s">
        <v>71</v>
      </c>
      <c r="B8" s="109"/>
      <c r="C8" s="109"/>
      <c r="D8" s="109"/>
      <c r="E8" s="109"/>
      <c r="F8" s="109"/>
    </row>
    <row r="9" spans="1:9" x14ac:dyDescent="0.25">
      <c r="A9" s="46"/>
      <c r="B9" s="46"/>
      <c r="C9" s="46"/>
      <c r="D9" s="46"/>
      <c r="E9" s="46"/>
      <c r="F9" s="46"/>
    </row>
    <row r="10" spans="1:9" x14ac:dyDescent="0.25">
      <c r="A10" s="46"/>
      <c r="B10" s="46"/>
      <c r="C10" s="46"/>
      <c r="D10" s="46"/>
      <c r="E10" s="46"/>
      <c r="F10" s="46"/>
    </row>
    <row r="11" spans="1:9" x14ac:dyDescent="0.25">
      <c r="A11" s="46"/>
      <c r="B11" s="46"/>
      <c r="C11" s="46"/>
      <c r="D11" s="46"/>
      <c r="E11" s="46"/>
      <c r="F11" s="46"/>
    </row>
    <row r="12" spans="1:9" ht="15" customHeight="1" x14ac:dyDescent="0.5">
      <c r="A12" s="46"/>
      <c r="B12" s="46"/>
      <c r="C12" s="46"/>
      <c r="D12" s="46"/>
      <c r="E12" s="46"/>
      <c r="F12" s="46"/>
      <c r="G12" s="63"/>
      <c r="H12" s="64"/>
      <c r="I12" s="64"/>
    </row>
    <row r="13" spans="1:9" ht="15" customHeight="1" x14ac:dyDescent="0.25">
      <c r="A13" s="46"/>
      <c r="B13" s="46"/>
      <c r="C13" s="46"/>
      <c r="D13" s="46"/>
      <c r="E13" s="46"/>
      <c r="F13" s="46"/>
      <c r="G13" s="113">
        <f>E119</f>
        <v>0.32821497120921306</v>
      </c>
      <c r="H13" s="113"/>
      <c r="I13" s="113"/>
    </row>
    <row r="14" spans="1:9" ht="15" customHeight="1" x14ac:dyDescent="0.25">
      <c r="A14" s="46"/>
      <c r="B14" s="46"/>
      <c r="C14" s="46"/>
      <c r="D14" s="46"/>
      <c r="E14" s="46"/>
      <c r="F14" s="46"/>
      <c r="G14" s="113"/>
      <c r="H14" s="113"/>
      <c r="I14" s="113"/>
    </row>
    <row r="15" spans="1:9" ht="15" customHeight="1" x14ac:dyDescent="0.25">
      <c r="A15" s="46"/>
      <c r="B15" s="46"/>
      <c r="C15" s="46"/>
      <c r="D15" s="46"/>
      <c r="E15" s="46"/>
      <c r="F15" s="46"/>
      <c r="G15" s="113"/>
      <c r="H15" s="113"/>
      <c r="I15" s="113"/>
    </row>
    <row r="16" spans="1:9" ht="15" customHeight="1" x14ac:dyDescent="0.25">
      <c r="A16" s="46"/>
      <c r="B16" s="46"/>
      <c r="C16" s="46"/>
      <c r="D16" s="46"/>
      <c r="E16" s="46"/>
      <c r="F16" s="46"/>
      <c r="G16" s="114" t="s">
        <v>24</v>
      </c>
      <c r="H16" s="114"/>
      <c r="I16" s="114"/>
    </row>
    <row r="17" spans="1:9" ht="15" customHeight="1" x14ac:dyDescent="0.25">
      <c r="A17" s="46"/>
      <c r="B17" s="46"/>
      <c r="C17" s="46"/>
      <c r="D17" s="46"/>
      <c r="E17" s="46"/>
      <c r="F17" s="46"/>
      <c r="G17" s="114"/>
      <c r="H17" s="114"/>
      <c r="I17" s="114"/>
    </row>
    <row r="18" spans="1:9" ht="15" customHeight="1" x14ac:dyDescent="0.25">
      <c r="A18" s="46"/>
      <c r="B18" s="46"/>
      <c r="C18" s="46"/>
      <c r="D18" s="46"/>
      <c r="E18" s="46"/>
      <c r="F18" s="46"/>
      <c r="G18" s="114"/>
      <c r="H18" s="114"/>
      <c r="I18" s="114"/>
    </row>
    <row r="19" spans="1:9" ht="15" customHeight="1" x14ac:dyDescent="0.25">
      <c r="A19" s="46"/>
      <c r="B19" s="46"/>
      <c r="C19" s="46"/>
      <c r="D19" s="46"/>
      <c r="E19" s="46"/>
      <c r="F19" s="46"/>
      <c r="G19" s="65"/>
      <c r="H19" s="65"/>
      <c r="I19" s="65"/>
    </row>
    <row r="20" spans="1:9" x14ac:dyDescent="0.25">
      <c r="A20" s="46"/>
      <c r="B20" s="46"/>
      <c r="C20" s="46"/>
      <c r="D20" s="46"/>
      <c r="E20" s="46"/>
      <c r="F20" s="46"/>
    </row>
    <row r="21" spans="1:9" ht="31.5" x14ac:dyDescent="0.25">
      <c r="A21" s="46"/>
      <c r="B21" s="46"/>
      <c r="C21" s="46"/>
      <c r="D21" s="46"/>
      <c r="E21" s="46"/>
      <c r="F21" s="46"/>
      <c r="G21" s="65"/>
    </row>
    <row r="22" spans="1:9" x14ac:dyDescent="0.25">
      <c r="A22" s="46"/>
      <c r="B22" s="46"/>
      <c r="C22" s="46"/>
      <c r="D22" s="46"/>
      <c r="E22" s="46"/>
      <c r="F22" s="46"/>
    </row>
    <row r="23" spans="1:9" x14ac:dyDescent="0.25">
      <c r="A23" s="46"/>
      <c r="B23" s="46"/>
      <c r="C23" s="46"/>
      <c r="D23" s="46"/>
      <c r="E23" s="46"/>
      <c r="F23" s="46"/>
    </row>
    <row r="24" spans="1:9" x14ac:dyDescent="0.25">
      <c r="A24" s="60"/>
      <c r="B24" s="49"/>
      <c r="C24" s="48"/>
      <c r="D24" s="49"/>
      <c r="E24" s="49"/>
      <c r="F24" s="49"/>
    </row>
    <row r="25" spans="1:9" s="50" customFormat="1" ht="15.75" hidden="1" x14ac:dyDescent="0.25">
      <c r="A25" s="108"/>
      <c r="B25" s="108"/>
      <c r="C25" s="108"/>
      <c r="D25" s="108"/>
      <c r="E25" s="108"/>
      <c r="F25" s="108"/>
    </row>
    <row r="26" spans="1:9" s="50" customFormat="1" ht="15.75" hidden="1" x14ac:dyDescent="0.25">
      <c r="A26" s="108"/>
      <c r="B26" s="108"/>
      <c r="C26" s="108"/>
      <c r="D26" s="108"/>
      <c r="E26" s="108"/>
      <c r="F26" s="108"/>
    </row>
    <row r="27" spans="1:9" s="50" customFormat="1" ht="15.75" hidden="1" x14ac:dyDescent="0.25">
      <c r="A27" s="51"/>
      <c r="B27" s="51"/>
      <c r="C27" s="51"/>
      <c r="D27" s="51"/>
      <c r="E27" s="51"/>
      <c r="F27" s="51"/>
    </row>
    <row r="28" spans="1:9" s="50" customFormat="1" ht="15.75" hidden="1" x14ac:dyDescent="0.25">
      <c r="A28" s="51"/>
      <c r="B28" s="51"/>
      <c r="C28" s="51"/>
      <c r="D28" s="51"/>
      <c r="E28" s="51"/>
      <c r="F28" s="51"/>
    </row>
    <row r="29" spans="1:9" s="50" customFormat="1" ht="15.75" hidden="1" x14ac:dyDescent="0.25">
      <c r="A29" s="51"/>
      <c r="B29" s="51"/>
      <c r="C29" s="51"/>
      <c r="D29" s="51"/>
      <c r="E29" s="51"/>
      <c r="F29" s="51"/>
    </row>
    <row r="30" spans="1:9" s="50" customFormat="1" ht="15.75" hidden="1" x14ac:dyDescent="0.25"/>
    <row r="31" spans="1:9" s="50" customFormat="1" ht="15.75" hidden="1" x14ac:dyDescent="0.25"/>
    <row r="32" spans="1:9" s="50" customFormat="1" ht="15.75" hidden="1" x14ac:dyDescent="0.25"/>
    <row r="33" s="50" customFormat="1" ht="15.75" hidden="1" x14ac:dyDescent="0.25"/>
    <row r="34" s="50" customFormat="1" ht="15.75" hidden="1" x14ac:dyDescent="0.25"/>
    <row r="35" s="50" customFormat="1" ht="15.75" hidden="1" x14ac:dyDescent="0.25"/>
    <row r="36" s="50" customFormat="1" ht="15.75" hidden="1" x14ac:dyDescent="0.25"/>
    <row r="37" s="50" customFormat="1" ht="15.75" x14ac:dyDescent="0.25"/>
    <row r="38" s="50" customFormat="1" ht="15.75" x14ac:dyDescent="0.25"/>
    <row r="39" s="50" customFormat="1" ht="15.75" x14ac:dyDescent="0.25"/>
    <row r="40" s="50" customFormat="1" ht="15.75" x14ac:dyDescent="0.25"/>
    <row r="41" s="50" customFormat="1" ht="15.75" x14ac:dyDescent="0.25"/>
    <row r="42" s="50" customFormat="1" ht="15.75" x14ac:dyDescent="0.25"/>
    <row r="43" s="50" customFormat="1" ht="15.75" x14ac:dyDescent="0.25"/>
    <row r="44" s="50" customFormat="1" ht="15.75" x14ac:dyDescent="0.25"/>
    <row r="45" s="50" customFormat="1" ht="15.75" x14ac:dyDescent="0.25"/>
    <row r="46" s="50" customFormat="1" ht="15.75" x14ac:dyDescent="0.25"/>
    <row r="114" spans="1:9" x14ac:dyDescent="0.25">
      <c r="C114" s="57" t="s">
        <v>14</v>
      </c>
      <c r="D114" s="57" t="s">
        <v>16</v>
      </c>
      <c r="E114" s="57" t="s">
        <v>22</v>
      </c>
      <c r="F114" s="57" t="s">
        <v>23</v>
      </c>
    </row>
    <row r="115" spans="1:9" x14ac:dyDescent="0.25">
      <c r="A115" s="47" t="s">
        <v>5</v>
      </c>
      <c r="C115" s="52">
        <f>Details!F18</f>
        <v>75000</v>
      </c>
      <c r="D115" s="52">
        <f>Details!E18</f>
        <v>297142.85714285716</v>
      </c>
      <c r="E115" s="52">
        <f>Details!G18</f>
        <v>372142.85714285716</v>
      </c>
      <c r="F115" s="53">
        <f>Details!H18</f>
        <v>0.74428571428571422</v>
      </c>
    </row>
    <row r="116" spans="1:9" ht="17.25" x14ac:dyDescent="0.4">
      <c r="A116" s="47" t="s">
        <v>25</v>
      </c>
      <c r="C116" s="54">
        <f>Details!F28</f>
        <v>25000</v>
      </c>
      <c r="D116" s="54">
        <f>Details!E28</f>
        <v>225000</v>
      </c>
      <c r="E116" s="54">
        <f>Details!G28</f>
        <v>250000</v>
      </c>
      <c r="F116" s="55">
        <f>Details!H28</f>
        <v>0.5</v>
      </c>
    </row>
    <row r="117" spans="1:9" x14ac:dyDescent="0.25">
      <c r="A117" s="47" t="s">
        <v>24</v>
      </c>
      <c r="C117" s="59">
        <f>SUM(C115:C116)</f>
        <v>100000</v>
      </c>
      <c r="D117" s="59">
        <f>D115-D116</f>
        <v>72142.857142857159</v>
      </c>
      <c r="E117" s="59">
        <f>E115-E116</f>
        <v>122142.85714285716</v>
      </c>
      <c r="F117" s="58">
        <f>F115-F116</f>
        <v>0.24428571428571422</v>
      </c>
    </row>
    <row r="119" spans="1:9" x14ac:dyDescent="0.25">
      <c r="C119" s="56">
        <f>IF(C117=0,0,(C115-C116)/C115)</f>
        <v>0.66666666666666663</v>
      </c>
      <c r="D119" s="56">
        <f>IF(D117=0,0,(D115-D116)/D115)</f>
        <v>0.24278846153846159</v>
      </c>
      <c r="E119" s="56">
        <f>IF(E117=0,0,(E115-E116)/E115)</f>
        <v>0.32821497120921306</v>
      </c>
      <c r="F119" s="56"/>
    </row>
    <row r="120" spans="1:9" x14ac:dyDescent="0.25">
      <c r="G120" s="53"/>
    </row>
    <row r="122" spans="1:9" x14ac:dyDescent="0.25">
      <c r="A122" s="112"/>
      <c r="B122" s="112"/>
      <c r="C122" s="87" t="s">
        <v>70</v>
      </c>
    </row>
    <row r="123" spans="1:9" x14ac:dyDescent="0.25">
      <c r="A123" s="112" t="s">
        <v>5</v>
      </c>
      <c r="B123" s="112"/>
      <c r="C123" s="87">
        <f>Details!I18</f>
        <v>3</v>
      </c>
    </row>
    <row r="124" spans="1:9" x14ac:dyDescent="0.25">
      <c r="A124" s="112" t="s">
        <v>69</v>
      </c>
      <c r="B124" s="112"/>
      <c r="C124" s="87">
        <f>Details!I28</f>
        <v>1</v>
      </c>
      <c r="G124" s="53"/>
      <c r="H124" s="53"/>
      <c r="I124" s="53"/>
    </row>
    <row r="125" spans="1:9" x14ac:dyDescent="0.25">
      <c r="G125" s="53"/>
      <c r="H125" s="53"/>
      <c r="I125" s="53"/>
    </row>
  </sheetData>
  <sheetProtection password="F65D" sheet="1" objects="1" scenarios="1"/>
  <mergeCells count="13">
    <mergeCell ref="A123:B123"/>
    <mergeCell ref="A124:B124"/>
    <mergeCell ref="A122:B122"/>
    <mergeCell ref="G13:I15"/>
    <mergeCell ref="G16:I18"/>
    <mergeCell ref="A1:I1"/>
    <mergeCell ref="A25:F25"/>
    <mergeCell ref="A26:F26"/>
    <mergeCell ref="A8:F8"/>
    <mergeCell ref="A3:I3"/>
    <mergeCell ref="A2:I2"/>
    <mergeCell ref="F6:G6"/>
    <mergeCell ref="B6:C6"/>
  </mergeCells>
  <printOptions horizontalCentered="1"/>
  <pageMargins left="0.45" right="0.45" top="0.4" bottom="0.25" header="0.3" footer="0.15"/>
  <pageSetup orientation="landscape" r:id="rId1"/>
  <headerFooter>
    <oddFooter xml:space="preserve">&amp;C10210 Werch Drive - Suite 203  ♦ Woodridge, Illinois 60517  ♦  Office: (630) 633-6228
www.jfbhartcoatings.com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Variables</vt:lpstr>
      <vt:lpstr>Details</vt:lpstr>
      <vt:lpstr>Results</vt:lpstr>
      <vt:lpstr>Details!Print_Area</vt:lpstr>
      <vt:lpstr>Results!Print_Area</vt:lpstr>
      <vt:lpstr>Variables!Print_Area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Beedie</dc:creator>
  <cp:lastModifiedBy>Jason Beedie</cp:lastModifiedBy>
  <cp:lastPrinted>2014-04-24T20:15:26Z</cp:lastPrinted>
  <dcterms:created xsi:type="dcterms:W3CDTF">2014-04-23T17:10:03Z</dcterms:created>
  <dcterms:modified xsi:type="dcterms:W3CDTF">2014-04-25T21:44:31Z</dcterms:modified>
</cp:coreProperties>
</file>